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0" yWindow="645" windowWidth="12780" windowHeight="8805" activeTab="0"/>
  </bookViews>
  <sheets>
    <sheet name="Overall" sheetId="1" r:id="rId1"/>
    <sheet name="Ranke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<sst xmlns="http://schemas.openxmlformats.org/spreadsheetml/2006/main" count="69" uniqueCount="51">
  <si>
    <t>#</t>
  </si>
  <si>
    <t>out</t>
  </si>
  <si>
    <t>in</t>
  </si>
  <si>
    <t>score</t>
  </si>
  <si>
    <t>tot</t>
  </si>
  <si>
    <t>AQUINAS</t>
  </si>
  <si>
    <t>HOLMEN</t>
  </si>
  <si>
    <t>ONALASKA</t>
  </si>
  <si>
    <t>SPARTA</t>
  </si>
  <si>
    <t>TOMAH</t>
  </si>
  <si>
    <t>LA CROSSE CENTRAL</t>
  </si>
  <si>
    <t>LA CROSSE LOGAN</t>
  </si>
  <si>
    <t>School/Player/Year</t>
  </si>
  <si>
    <t>School-Player (Year)</t>
  </si>
  <si>
    <t>Rank</t>
  </si>
  <si>
    <t>Cen-Devin Terry (11)</t>
  </si>
  <si>
    <t>Cen-Kyle Lovejoy (12)</t>
  </si>
  <si>
    <t>Cen-Trevor Schultz (11)</t>
  </si>
  <si>
    <t>Cen-Nick Arenz (12)</t>
  </si>
  <si>
    <t>MVC #2 Hol Aqu Boys Overall Ranked Sheet</t>
  </si>
  <si>
    <t>Aqu-Matt Hoslet (12)</t>
  </si>
  <si>
    <t>Aqu-John Paro (10)</t>
  </si>
  <si>
    <t>Aqu-Paul Jacobs (11)</t>
  </si>
  <si>
    <t>Aqu-Drake Fridenes (10)</t>
  </si>
  <si>
    <t>Cen-Hayden Schmidt (11)</t>
  </si>
  <si>
    <t>Log-Jacob Ambrose</t>
  </si>
  <si>
    <t>Log-Cole Molland</t>
  </si>
  <si>
    <t>Log-Alex Hansen</t>
  </si>
  <si>
    <t>Log-Brandon Hanson</t>
  </si>
  <si>
    <t>Log-Ryan Schultz</t>
  </si>
  <si>
    <t>Hol-Bennett Laxton (12)</t>
  </si>
  <si>
    <t xml:space="preserve">Hol-Jeremy Mason (12) </t>
  </si>
  <si>
    <t>Hol-Drew Schroeder (10)</t>
  </si>
  <si>
    <t>Hol-Connor Frawley (10)</t>
  </si>
  <si>
    <t>Hol-Tyler Church (9)</t>
  </si>
  <si>
    <t>Ona-Ben Skogen (11)</t>
  </si>
  <si>
    <t>Ona-Nick Bertram (12)</t>
  </si>
  <si>
    <t>Ona-Ben Socha (12)</t>
  </si>
  <si>
    <t>Ona-Bennett Hutson (9)</t>
  </si>
  <si>
    <t>Ona-Austin Schneider (12)</t>
  </si>
  <si>
    <t>Spa-Garrett Geier (12)</t>
  </si>
  <si>
    <t>Spa-Mitchel Pauley (12)</t>
  </si>
  <si>
    <t>Spa-Derek Von Ruden (12)</t>
  </si>
  <si>
    <t>Spa-Levi Spaeth (12)</t>
  </si>
  <si>
    <t>Spa-Jake Hutchinson (12)</t>
  </si>
  <si>
    <t>Tom-Trey Hewuse (10)</t>
  </si>
  <si>
    <t>Tom-Erik Krahenbuhl (12)</t>
  </si>
  <si>
    <t>Tom-Matt Stees (10)</t>
  </si>
  <si>
    <t>Tom-Damon Gneikow (9)</t>
  </si>
  <si>
    <t>Tom-Hunter Costello (9)</t>
  </si>
  <si>
    <t>Aqu-RJ Pretasky (12)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</si>
</sst>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Arial Narrow"/>
      <family val="0"/>
    </font>
    <font>
      <b/>
      <sz val="9"/>
      <name val="Arial Narrow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63"/>
      <name val="Arial"/>
      <family val="2"/>
    </font>
    <font>
      <sz val="8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10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FF000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 applyProtection="1">
      <alignment horizontal="left"/>
      <protection locked="0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="166" zoomScaleNormal="166" zoomScalePageLayoutView="0" workbookViewId="0" topLeftCell="A1">
      <selection activeCell="V45" sqref="V45"/>
    </sheetView>
  </sheetViews>
  <sheetFormatPr defaultColWidth="10.875" defaultRowHeight="12"/>
  <cols>
    <col min="1" max="1" width="1.75390625" style="3" customWidth="1"/>
    <col min="2" max="2" width="24.00390625" style="2" customWidth="1"/>
    <col min="3" max="4" width="2.00390625" style="2" bestFit="1" customWidth="1"/>
    <col min="5" max="7" width="2.375" style="2" customWidth="1"/>
    <col min="8" max="8" width="2.00390625" style="2" bestFit="1" customWidth="1"/>
    <col min="9" max="10" width="2.875" style="2" bestFit="1" customWidth="1"/>
    <col min="11" max="11" width="2.375" style="2" customWidth="1"/>
    <col min="12" max="12" width="4.125" style="3" bestFit="1" customWidth="1"/>
    <col min="13" max="21" width="2.375" style="3" customWidth="1"/>
    <col min="22" max="22" width="2.375" style="2" customWidth="1"/>
    <col min="23" max="24" width="3.875" style="4" customWidth="1"/>
    <col min="25" max="25" width="4.375" style="2" customWidth="1"/>
    <col min="26" max="26" width="24.00390625" style="2" customWidth="1"/>
    <col min="27" max="27" width="5.25390625" style="2" customWidth="1"/>
    <col min="28" max="28" width="4.25390625" style="2" customWidth="1"/>
    <col min="29" max="16384" width="10.875" style="2" customWidth="1"/>
  </cols>
  <sheetData>
    <row r="1" spans="1:27" ht="13.5">
      <c r="A1" s="16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5"/>
      <c r="W1" s="7"/>
      <c r="X1" s="7"/>
      <c r="Y1" s="5"/>
      <c r="Z1" s="5"/>
      <c r="AA1" s="5"/>
    </row>
    <row r="2" spans="1:27" ht="13.5">
      <c r="A2" s="1" t="s">
        <v>0</v>
      </c>
      <c r="B2" s="8" t="s">
        <v>12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1" t="s">
        <v>1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>
        <v>15</v>
      </c>
      <c r="S2" s="1">
        <v>16</v>
      </c>
      <c r="T2" s="1">
        <v>17</v>
      </c>
      <c r="U2" s="1">
        <v>18</v>
      </c>
      <c r="V2" s="1" t="s">
        <v>2</v>
      </c>
      <c r="W2" s="1" t="s">
        <v>4</v>
      </c>
      <c r="X2" s="1"/>
      <c r="Y2" s="9" t="s">
        <v>14</v>
      </c>
      <c r="Z2" s="9" t="s">
        <v>13</v>
      </c>
      <c r="AA2" s="10" t="s">
        <v>3</v>
      </c>
    </row>
    <row r="3" spans="1:34" ht="13.5">
      <c r="A3" s="1">
        <v>1</v>
      </c>
      <c r="B3" s="5" t="s">
        <v>20</v>
      </c>
      <c r="C3" s="5">
        <v>7</v>
      </c>
      <c r="D3" s="5">
        <v>5</v>
      </c>
      <c r="E3" s="5">
        <v>6</v>
      </c>
      <c r="F3" s="5">
        <v>5</v>
      </c>
      <c r="G3" s="5">
        <v>5</v>
      </c>
      <c r="H3" s="5">
        <v>3</v>
      </c>
      <c r="I3" s="5">
        <v>7</v>
      </c>
      <c r="J3" s="5">
        <v>4</v>
      </c>
      <c r="K3" s="5">
        <v>5</v>
      </c>
      <c r="L3" s="1">
        <f>SUM(C3:K3)</f>
        <v>47</v>
      </c>
      <c r="M3" s="6">
        <v>5</v>
      </c>
      <c r="N3" s="6">
        <v>5</v>
      </c>
      <c r="O3" s="6">
        <v>4</v>
      </c>
      <c r="P3" s="6">
        <v>5</v>
      </c>
      <c r="Q3" s="6">
        <v>5</v>
      </c>
      <c r="R3" s="6">
        <v>5</v>
      </c>
      <c r="S3" s="6">
        <v>3</v>
      </c>
      <c r="T3" s="6">
        <v>4</v>
      </c>
      <c r="U3" s="6">
        <v>4</v>
      </c>
      <c r="V3" s="1">
        <f>SUM(M3:U3)</f>
        <v>40</v>
      </c>
      <c r="W3" s="1">
        <f>IF(AND(L3&gt;0,V3&gt;0),SUM(L3+V3),"")</f>
        <v>87</v>
      </c>
      <c r="X3" s="1"/>
      <c r="Y3" s="11">
        <f>IF(AA3&lt;&gt;"",(RANK(AA3,$AA$3:$AA$50,1)),"")</f>
        <v>17</v>
      </c>
      <c r="Z3" s="5" t="str">
        <f aca="true" t="shared" si="0" ref="Z3:Z8">B3</f>
        <v>Aqu-Matt Hoslet (12)</v>
      </c>
      <c r="AA3" s="1">
        <f aca="true" t="shared" si="1" ref="AA3:AA8">W3</f>
        <v>87</v>
      </c>
      <c r="AG3" s="2" t="str">
        <f>Z8</f>
        <v>AQUINAS</v>
      </c>
      <c r="AH3" s="13">
        <f>W8</f>
        <v>360</v>
      </c>
    </row>
    <row r="4" spans="1:34" ht="13.5">
      <c r="A4" s="1">
        <v>2</v>
      </c>
      <c r="B4" s="5" t="s">
        <v>22</v>
      </c>
      <c r="C4" s="5">
        <v>6</v>
      </c>
      <c r="D4" s="5">
        <v>5</v>
      </c>
      <c r="E4" s="5">
        <v>3</v>
      </c>
      <c r="F4" s="5">
        <v>3</v>
      </c>
      <c r="G4" s="5">
        <v>6</v>
      </c>
      <c r="H4" s="5">
        <v>3</v>
      </c>
      <c r="I4" s="5">
        <v>6</v>
      </c>
      <c r="J4" s="5">
        <v>4</v>
      </c>
      <c r="K4" s="5">
        <v>6</v>
      </c>
      <c r="L4" s="1">
        <f>SUM(C4:K4)</f>
        <v>42</v>
      </c>
      <c r="M4" s="6">
        <v>4</v>
      </c>
      <c r="N4" s="6">
        <v>5</v>
      </c>
      <c r="O4" s="6">
        <v>5</v>
      </c>
      <c r="P4" s="6">
        <v>5</v>
      </c>
      <c r="Q4" s="6">
        <v>5</v>
      </c>
      <c r="R4" s="6">
        <v>5</v>
      </c>
      <c r="S4" s="6">
        <v>4</v>
      </c>
      <c r="T4" s="6">
        <v>4</v>
      </c>
      <c r="U4" s="6">
        <v>5</v>
      </c>
      <c r="V4" s="1">
        <f>SUM(M4:U4)</f>
        <v>42</v>
      </c>
      <c r="W4" s="1">
        <f>IF(AND(L4&gt;0,V4&gt;0),SUM(L4+V4),"")</f>
        <v>84</v>
      </c>
      <c r="X4" s="1"/>
      <c r="Y4" s="11">
        <f>IF(AA4&lt;&gt;"",(RANK(AA4,$AA$3:$AA$50,1)),"")</f>
        <v>15</v>
      </c>
      <c r="Z4" s="5" t="str">
        <f t="shared" si="0"/>
        <v>Aqu-Paul Jacobs (11)</v>
      </c>
      <c r="AA4" s="1">
        <f t="shared" si="1"/>
        <v>84</v>
      </c>
      <c r="AG4" s="2" t="str">
        <f>Z15</f>
        <v>HOLMEN</v>
      </c>
      <c r="AH4" s="13">
        <f>W15</f>
        <v>314</v>
      </c>
    </row>
    <row r="5" spans="1:34" ht="13.5">
      <c r="A5" s="1">
        <v>3</v>
      </c>
      <c r="B5" s="5" t="s">
        <v>23</v>
      </c>
      <c r="C5" s="5">
        <v>5</v>
      </c>
      <c r="D5" s="5">
        <v>4</v>
      </c>
      <c r="E5" s="5">
        <v>6</v>
      </c>
      <c r="F5" s="5">
        <v>4</v>
      </c>
      <c r="G5" s="5">
        <v>6</v>
      </c>
      <c r="H5" s="5">
        <v>4</v>
      </c>
      <c r="I5" s="5">
        <v>6</v>
      </c>
      <c r="J5" s="5">
        <v>6</v>
      </c>
      <c r="K5" s="5">
        <v>6</v>
      </c>
      <c r="L5" s="1">
        <f>SUM(C5:K5)</f>
        <v>47</v>
      </c>
      <c r="M5" s="6">
        <v>7</v>
      </c>
      <c r="N5" s="6">
        <v>9</v>
      </c>
      <c r="O5" s="6">
        <v>4</v>
      </c>
      <c r="P5" s="6">
        <v>6</v>
      </c>
      <c r="Q5" s="6">
        <v>7</v>
      </c>
      <c r="R5" s="6">
        <v>3</v>
      </c>
      <c r="S5" s="6">
        <v>5</v>
      </c>
      <c r="T5" s="6">
        <v>6</v>
      </c>
      <c r="U5" s="6">
        <v>5</v>
      </c>
      <c r="V5" s="1">
        <f>SUM(M5:U5)</f>
        <v>52</v>
      </c>
      <c r="W5" s="1">
        <f>IF(AND(L5&gt;0,V5&gt;0),SUM(L5+V5),"")</f>
        <v>99</v>
      </c>
      <c r="X5" s="1"/>
      <c r="Y5" s="11">
        <f>IF(AA5&lt;&gt;"",(RANK(AA5,$AA$3:$AA$50,1)),"")</f>
        <v>31</v>
      </c>
      <c r="Z5" s="5" t="str">
        <f t="shared" si="0"/>
        <v>Aqu-Drake Fridenes (10)</v>
      </c>
      <c r="AA5" s="1">
        <f t="shared" si="1"/>
        <v>99</v>
      </c>
      <c r="AG5" s="2" t="str">
        <f>Z22</f>
        <v>LA CROSSE CENTRAL</v>
      </c>
      <c r="AH5" s="13">
        <f>W22</f>
        <v>334</v>
      </c>
    </row>
    <row r="6" spans="1:34" ht="13.5">
      <c r="A6" s="1">
        <v>4</v>
      </c>
      <c r="B6" s="5" t="s">
        <v>21</v>
      </c>
      <c r="C6" s="5">
        <v>5</v>
      </c>
      <c r="D6" s="5">
        <v>5</v>
      </c>
      <c r="E6" s="5">
        <v>4</v>
      </c>
      <c r="F6" s="5">
        <v>5</v>
      </c>
      <c r="G6" s="5">
        <v>5</v>
      </c>
      <c r="H6" s="5">
        <v>5</v>
      </c>
      <c r="I6" s="5">
        <v>5</v>
      </c>
      <c r="J6" s="5">
        <v>4</v>
      </c>
      <c r="K6" s="5">
        <v>5</v>
      </c>
      <c r="L6" s="1">
        <f>SUM(C6:K6)</f>
        <v>43</v>
      </c>
      <c r="M6" s="6">
        <v>5</v>
      </c>
      <c r="N6" s="6">
        <v>7</v>
      </c>
      <c r="O6" s="6">
        <v>4</v>
      </c>
      <c r="P6" s="6">
        <v>6</v>
      </c>
      <c r="Q6" s="6">
        <v>5</v>
      </c>
      <c r="R6" s="6">
        <v>7</v>
      </c>
      <c r="S6" s="6">
        <v>5</v>
      </c>
      <c r="T6" s="6">
        <v>5</v>
      </c>
      <c r="U6" s="6">
        <v>5</v>
      </c>
      <c r="V6" s="1">
        <f>SUM(M6:U6)</f>
        <v>49</v>
      </c>
      <c r="W6" s="1">
        <f>IF(AND(L6&gt;0,V6&gt;0),SUM(L6+V6),"")</f>
        <v>92</v>
      </c>
      <c r="X6" s="1"/>
      <c r="Y6" s="11">
        <f>IF(AA6&lt;&gt;"",(RANK(AA6,$AA$3:$AA$50,1)),"")</f>
        <v>23</v>
      </c>
      <c r="Z6" s="5" t="str">
        <f t="shared" si="0"/>
        <v>Aqu-John Paro (10)</v>
      </c>
      <c r="AA6" s="1">
        <f t="shared" si="1"/>
        <v>92</v>
      </c>
      <c r="AG6" s="2" t="str">
        <f>Z29</f>
        <v>LA CROSSE LOGAN</v>
      </c>
      <c r="AH6" s="13">
        <f>W29</f>
        <v>391</v>
      </c>
    </row>
    <row r="7" spans="1:34" ht="13.5">
      <c r="A7" s="1">
        <v>5</v>
      </c>
      <c r="B7" s="5" t="s">
        <v>50</v>
      </c>
      <c r="C7" s="5">
        <v>6</v>
      </c>
      <c r="D7" s="5">
        <v>4</v>
      </c>
      <c r="E7" s="5">
        <v>7</v>
      </c>
      <c r="F7" s="5">
        <v>4</v>
      </c>
      <c r="G7" s="5">
        <v>7</v>
      </c>
      <c r="H7" s="5">
        <v>4</v>
      </c>
      <c r="I7" s="5">
        <v>5</v>
      </c>
      <c r="J7" s="5">
        <v>5</v>
      </c>
      <c r="K7" s="5">
        <v>6</v>
      </c>
      <c r="L7" s="1">
        <f>SUM(C7:K7)</f>
        <v>48</v>
      </c>
      <c r="M7" s="6">
        <v>8</v>
      </c>
      <c r="N7" s="6">
        <v>5</v>
      </c>
      <c r="O7" s="6">
        <v>6</v>
      </c>
      <c r="P7" s="6">
        <v>6</v>
      </c>
      <c r="Q7" s="6">
        <v>4</v>
      </c>
      <c r="R7" s="6">
        <v>4</v>
      </c>
      <c r="S7" s="6">
        <v>4</v>
      </c>
      <c r="T7" s="6">
        <v>6</v>
      </c>
      <c r="U7" s="6">
        <v>6</v>
      </c>
      <c r="V7" s="1">
        <f>SUM(M7:U7)</f>
        <v>49</v>
      </c>
      <c r="W7" s="1">
        <f>IF(AND(L7&gt;0,V7&gt;0),SUM(L7+V7),"")</f>
        <v>97</v>
      </c>
      <c r="X7" s="1"/>
      <c r="Y7" s="11">
        <f>IF(AA7&lt;&gt;"",(RANK(AA7,$AA$3:$AA$50,1)),"")</f>
        <v>29</v>
      </c>
      <c r="Z7" s="5" t="str">
        <f t="shared" si="0"/>
        <v>Aqu-RJ Pretasky (12)</v>
      </c>
      <c r="AA7" s="1">
        <f t="shared" si="1"/>
        <v>97</v>
      </c>
      <c r="AG7" s="2" t="str">
        <f>Z36</f>
        <v>ONALASKA</v>
      </c>
      <c r="AH7" s="13">
        <f>W36</f>
        <v>301</v>
      </c>
    </row>
    <row r="8" spans="1:34" ht="13.5">
      <c r="A8" s="1"/>
      <c r="B8" s="7" t="s">
        <v>5</v>
      </c>
      <c r="C8" s="5"/>
      <c r="D8" s="5"/>
      <c r="E8" s="5"/>
      <c r="F8" s="5"/>
      <c r="G8" s="5"/>
      <c r="H8" s="5"/>
      <c r="I8" s="5"/>
      <c r="J8" s="5"/>
      <c r="K8" s="5"/>
      <c r="L8" s="1"/>
      <c r="M8" s="6"/>
      <c r="N8" s="6"/>
      <c r="O8" s="6"/>
      <c r="P8" s="6"/>
      <c r="Q8" s="6"/>
      <c r="R8" s="6"/>
      <c r="S8" s="6"/>
      <c r="T8" s="6"/>
      <c r="U8" s="6"/>
      <c r="V8" s="1"/>
      <c r="W8" s="1">
        <f>IF(AND(L3&gt;0,L4&gt;0,L5&gt;0,L6&gt;0,L7&gt;0,V3&gt;0,V4&gt;0,V5&gt;0,V6&gt;0,V7&gt;0),SUM(W3:W7)-LARGE(W3:W7,1),"Inc")</f>
        <v>360</v>
      </c>
      <c r="X8" s="1"/>
      <c r="Y8" s="12">
        <f>IF(AA8&lt;&gt;"Inc",(RANK(AA8,$AH$3:$AH$9,1)),"")</f>
        <v>6</v>
      </c>
      <c r="Z8" s="7" t="str">
        <f t="shared" si="0"/>
        <v>AQUINAS</v>
      </c>
      <c r="AA8" s="1">
        <f t="shared" si="1"/>
        <v>360</v>
      </c>
      <c r="AG8" s="2" t="str">
        <f>Z43</f>
        <v>SPARTA</v>
      </c>
      <c r="AH8" s="13">
        <f>W43</f>
        <v>344</v>
      </c>
    </row>
    <row r="9" spans="1:34" ht="13.5">
      <c r="A9" s="1"/>
      <c r="B9" s="5"/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1" t="s">
        <v>1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1" t="s">
        <v>2</v>
      </c>
      <c r="W9" s="1" t="s">
        <v>4</v>
      </c>
      <c r="X9" s="1"/>
      <c r="Y9" s="1"/>
      <c r="Z9" s="5"/>
      <c r="AA9" s="1"/>
      <c r="AG9" s="2" t="str">
        <f>Z50</f>
        <v>TOMAH</v>
      </c>
      <c r="AH9" s="13">
        <f>W50</f>
        <v>359</v>
      </c>
    </row>
    <row r="10" spans="1:27" ht="13.5">
      <c r="A10" s="1">
        <v>1</v>
      </c>
      <c r="B10" s="5" t="s">
        <v>30</v>
      </c>
      <c r="C10" s="5">
        <v>5</v>
      </c>
      <c r="D10" s="5">
        <v>4</v>
      </c>
      <c r="E10" s="5">
        <v>3</v>
      </c>
      <c r="F10" s="5">
        <v>4</v>
      </c>
      <c r="G10" s="5">
        <v>4</v>
      </c>
      <c r="H10" s="5">
        <v>3</v>
      </c>
      <c r="I10" s="5">
        <v>5</v>
      </c>
      <c r="J10" s="5">
        <v>4</v>
      </c>
      <c r="K10" s="5">
        <v>4</v>
      </c>
      <c r="L10" s="1">
        <f>SUM(C10:K10)</f>
        <v>36</v>
      </c>
      <c r="M10" s="6">
        <v>7</v>
      </c>
      <c r="N10" s="6">
        <v>6</v>
      </c>
      <c r="O10" s="6">
        <v>3</v>
      </c>
      <c r="P10" s="6">
        <v>4</v>
      </c>
      <c r="Q10" s="6">
        <v>5</v>
      </c>
      <c r="R10" s="6">
        <v>4</v>
      </c>
      <c r="S10" s="6">
        <v>4</v>
      </c>
      <c r="T10" s="6">
        <v>4</v>
      </c>
      <c r="U10" s="6">
        <v>4</v>
      </c>
      <c r="V10" s="1">
        <f>SUM(M10:U10)</f>
        <v>41</v>
      </c>
      <c r="W10" s="1">
        <f>IF(AND(L10&gt;0,V10&gt;0),SUM(L10+V10),"")</f>
        <v>77</v>
      </c>
      <c r="X10" s="1"/>
      <c r="Y10" s="11">
        <f>IF(AA10&lt;&gt;"",(RANK(AA10,$AA$3:$AA$50,1)),"")</f>
        <v>5</v>
      </c>
      <c r="Z10" s="5" t="str">
        <f aca="true" t="shared" si="2" ref="Z10:Z15">B10</f>
        <v>Hol-Bennett Laxton (12)</v>
      </c>
      <c r="AA10" s="1">
        <f aca="true" t="shared" si="3" ref="AA10:AA15">W10</f>
        <v>77</v>
      </c>
    </row>
    <row r="11" spans="1:29" ht="13.5">
      <c r="A11" s="1">
        <v>2</v>
      </c>
      <c r="B11" s="5" t="s">
        <v>31</v>
      </c>
      <c r="C11" s="5">
        <v>5</v>
      </c>
      <c r="D11" s="5">
        <v>5</v>
      </c>
      <c r="E11" s="5">
        <v>4</v>
      </c>
      <c r="F11" s="5">
        <v>4</v>
      </c>
      <c r="G11" s="5">
        <v>4</v>
      </c>
      <c r="H11" s="5">
        <v>5</v>
      </c>
      <c r="I11" s="5">
        <v>5</v>
      </c>
      <c r="J11" s="5">
        <v>10</v>
      </c>
      <c r="K11" s="5">
        <v>3</v>
      </c>
      <c r="L11" s="1">
        <f>SUM(C11:K11)</f>
        <v>45</v>
      </c>
      <c r="M11" s="6">
        <v>6</v>
      </c>
      <c r="N11" s="6">
        <v>6</v>
      </c>
      <c r="O11" s="6">
        <v>4</v>
      </c>
      <c r="P11" s="6">
        <v>6</v>
      </c>
      <c r="Q11" s="6">
        <v>6</v>
      </c>
      <c r="R11" s="6">
        <v>4</v>
      </c>
      <c r="S11" s="6">
        <v>5</v>
      </c>
      <c r="T11" s="6">
        <v>5</v>
      </c>
      <c r="U11" s="6">
        <v>4</v>
      </c>
      <c r="V11" s="1">
        <f>SUM(M11:U11)</f>
        <v>46</v>
      </c>
      <c r="W11" s="1">
        <f>IF(AND(L11&gt;0,V11&gt;0),SUM(L11+V11),"")</f>
        <v>91</v>
      </c>
      <c r="X11" s="1"/>
      <c r="Y11" s="11">
        <f>IF(AA11&lt;&gt;"",(RANK(AA11,$AA$3:$AA$50,1)),"")</f>
        <v>21</v>
      </c>
      <c r="Z11" s="5" t="str">
        <f t="shared" si="2"/>
        <v>Hol-Jeremy Mason (12) </v>
      </c>
      <c r="AA11" s="1">
        <f t="shared" si="3"/>
        <v>91</v>
      </c>
      <c r="AC11" s="1"/>
    </row>
    <row r="12" spans="1:27" ht="13.5">
      <c r="A12" s="1">
        <v>3</v>
      </c>
      <c r="B12" s="5" t="s">
        <v>32</v>
      </c>
      <c r="C12" s="5">
        <v>5</v>
      </c>
      <c r="D12" s="5">
        <v>5</v>
      </c>
      <c r="E12" s="5">
        <v>4</v>
      </c>
      <c r="F12" s="5">
        <v>4</v>
      </c>
      <c r="G12" s="5">
        <v>5</v>
      </c>
      <c r="H12" s="5">
        <v>5</v>
      </c>
      <c r="I12" s="5">
        <v>5</v>
      </c>
      <c r="J12" s="5">
        <v>5</v>
      </c>
      <c r="K12" s="5">
        <v>5</v>
      </c>
      <c r="L12" s="1">
        <f>SUM(C12:K12)</f>
        <v>43</v>
      </c>
      <c r="M12" s="6">
        <v>5</v>
      </c>
      <c r="N12" s="6">
        <v>6</v>
      </c>
      <c r="O12" s="6">
        <v>3</v>
      </c>
      <c r="P12" s="6">
        <v>5</v>
      </c>
      <c r="Q12" s="6">
        <v>4</v>
      </c>
      <c r="R12" s="6">
        <v>4</v>
      </c>
      <c r="S12" s="6">
        <v>4</v>
      </c>
      <c r="T12" s="6">
        <v>5</v>
      </c>
      <c r="U12" s="6">
        <v>4</v>
      </c>
      <c r="V12" s="1">
        <f>SUM(M12:U12)</f>
        <v>40</v>
      </c>
      <c r="W12" s="1">
        <f>IF(AND(L12&gt;0,V12&gt;0),SUM(L12+V12),"")</f>
        <v>83</v>
      </c>
      <c r="X12" s="1"/>
      <c r="Y12" s="11">
        <f>IF(AA12&lt;&gt;"",(RANK(AA12,$AA$3:$AA$50,1)),"")</f>
        <v>11</v>
      </c>
      <c r="Z12" s="5" t="str">
        <f t="shared" si="2"/>
        <v>Hol-Drew Schroeder (10)</v>
      </c>
      <c r="AA12" s="1">
        <f t="shared" si="3"/>
        <v>83</v>
      </c>
    </row>
    <row r="13" spans="1:27" ht="13.5">
      <c r="A13" s="1">
        <v>4</v>
      </c>
      <c r="B13" s="5" t="s">
        <v>33</v>
      </c>
      <c r="C13" s="5">
        <v>5</v>
      </c>
      <c r="D13" s="5">
        <v>4</v>
      </c>
      <c r="E13" s="5">
        <v>4</v>
      </c>
      <c r="F13" s="5">
        <v>4</v>
      </c>
      <c r="G13" s="5">
        <v>4</v>
      </c>
      <c r="H13" s="5">
        <v>3</v>
      </c>
      <c r="I13" s="5">
        <v>5</v>
      </c>
      <c r="J13" s="5">
        <v>4</v>
      </c>
      <c r="K13" s="5">
        <v>5</v>
      </c>
      <c r="L13" s="1">
        <f>SUM(C13:K13)</f>
        <v>38</v>
      </c>
      <c r="M13" s="6">
        <v>5</v>
      </c>
      <c r="N13" s="6">
        <v>5</v>
      </c>
      <c r="O13" s="6">
        <v>3</v>
      </c>
      <c r="P13" s="6">
        <v>5</v>
      </c>
      <c r="Q13" s="6">
        <v>3</v>
      </c>
      <c r="R13" s="6">
        <v>4</v>
      </c>
      <c r="S13" s="6">
        <v>3</v>
      </c>
      <c r="T13" s="6">
        <v>4</v>
      </c>
      <c r="U13" s="6">
        <v>5</v>
      </c>
      <c r="V13" s="1">
        <f>SUM(M13:U13)</f>
        <v>37</v>
      </c>
      <c r="W13" s="1">
        <f>IF(AND(L13&gt;0,V13&gt;0),SUM(L13+V13),"")</f>
        <v>75</v>
      </c>
      <c r="X13" s="1"/>
      <c r="Y13" s="11">
        <f>IF(AA13&lt;&gt;"",(RANK(AA13,$AA$3:$AA$50,1)),"")</f>
        <v>3</v>
      </c>
      <c r="Z13" s="5" t="str">
        <f t="shared" si="2"/>
        <v>Hol-Connor Frawley (10)</v>
      </c>
      <c r="AA13" s="1">
        <f t="shared" si="3"/>
        <v>75</v>
      </c>
    </row>
    <row r="14" spans="1:27" ht="13.5">
      <c r="A14" s="1">
        <v>5</v>
      </c>
      <c r="B14" s="5" t="s">
        <v>34</v>
      </c>
      <c r="C14" s="5">
        <v>5</v>
      </c>
      <c r="D14" s="5">
        <v>3</v>
      </c>
      <c r="E14" s="5">
        <v>4</v>
      </c>
      <c r="F14" s="5">
        <v>3</v>
      </c>
      <c r="G14" s="5">
        <v>6</v>
      </c>
      <c r="H14" s="5">
        <v>4</v>
      </c>
      <c r="I14" s="5">
        <v>6</v>
      </c>
      <c r="J14" s="5">
        <v>5</v>
      </c>
      <c r="K14" s="5">
        <v>4</v>
      </c>
      <c r="L14" s="1">
        <f>SUM(C14:K14)</f>
        <v>40</v>
      </c>
      <c r="M14" s="6">
        <v>5</v>
      </c>
      <c r="N14" s="6">
        <v>5</v>
      </c>
      <c r="O14" s="6">
        <v>4</v>
      </c>
      <c r="P14" s="6">
        <v>5</v>
      </c>
      <c r="Q14" s="6">
        <v>3</v>
      </c>
      <c r="R14" s="6">
        <v>3</v>
      </c>
      <c r="S14" s="6">
        <v>5</v>
      </c>
      <c r="T14" s="6">
        <v>4</v>
      </c>
      <c r="U14" s="6">
        <v>5</v>
      </c>
      <c r="V14" s="1">
        <f>SUM(M14:U14)</f>
        <v>39</v>
      </c>
      <c r="W14" s="1">
        <f>IF(AND(L14&gt;0,V14&gt;0),SUM(L14+V14),"")</f>
        <v>79</v>
      </c>
      <c r="X14" s="1"/>
      <c r="Y14" s="11">
        <f>IF(AA14&lt;&gt;"",(RANK(AA14,$AA$3:$AA$50,1)),"")</f>
        <v>7</v>
      </c>
      <c r="Z14" s="5" t="str">
        <f t="shared" si="2"/>
        <v>Hol-Tyler Church (9)</v>
      </c>
      <c r="AA14" s="1">
        <f t="shared" si="3"/>
        <v>79</v>
      </c>
    </row>
    <row r="15" spans="1:27" ht="13.5">
      <c r="A15" s="1"/>
      <c r="B15" s="7" t="s">
        <v>6</v>
      </c>
      <c r="C15" s="5"/>
      <c r="D15" s="5"/>
      <c r="E15" s="5"/>
      <c r="F15" s="5"/>
      <c r="G15" s="5"/>
      <c r="H15" s="5"/>
      <c r="I15" s="5"/>
      <c r="J15" s="5"/>
      <c r="K15" s="5"/>
      <c r="L15" s="1"/>
      <c r="M15" s="6"/>
      <c r="N15" s="6"/>
      <c r="O15" s="6"/>
      <c r="P15" s="6"/>
      <c r="Q15" s="6"/>
      <c r="R15" s="6"/>
      <c r="S15" s="6"/>
      <c r="T15" s="6"/>
      <c r="U15" s="6"/>
      <c r="V15" s="1"/>
      <c r="W15" s="1">
        <f>IF(AND(L10&gt;0,L11&gt;0,L12&gt;0,L13&gt;0,L14&gt;0,V10&gt;0,V11&gt;0,V12&gt;0,V13&gt;0,V14&gt;0),SUM(W10:W14)-LARGE(W10:W14,1),"Inc")</f>
        <v>314</v>
      </c>
      <c r="X15" s="1"/>
      <c r="Y15" s="12">
        <f>IF(AA15&lt;&gt;"Inc",(RANK(AA15,$AH$3:$AH$9,1)),"")</f>
        <v>2</v>
      </c>
      <c r="Z15" s="7" t="str">
        <f t="shared" si="2"/>
        <v>HOLMEN</v>
      </c>
      <c r="AA15" s="1">
        <f t="shared" si="3"/>
        <v>314</v>
      </c>
    </row>
    <row r="16" spans="1:27" ht="13.5">
      <c r="A16" s="1"/>
      <c r="B16" s="5"/>
      <c r="C16" s="5">
        <v>1</v>
      </c>
      <c r="D16" s="5">
        <v>2</v>
      </c>
      <c r="E16" s="5">
        <v>3</v>
      </c>
      <c r="F16" s="5">
        <v>4</v>
      </c>
      <c r="G16" s="5">
        <v>5</v>
      </c>
      <c r="H16" s="5">
        <v>6</v>
      </c>
      <c r="I16" s="5">
        <v>7</v>
      </c>
      <c r="J16" s="5">
        <v>8</v>
      </c>
      <c r="K16" s="5">
        <v>9</v>
      </c>
      <c r="L16" s="1" t="s">
        <v>1</v>
      </c>
      <c r="M16" s="6">
        <v>10</v>
      </c>
      <c r="N16" s="6">
        <v>11</v>
      </c>
      <c r="O16" s="6">
        <v>12</v>
      </c>
      <c r="P16" s="6">
        <v>13</v>
      </c>
      <c r="Q16" s="6">
        <v>14</v>
      </c>
      <c r="R16" s="6">
        <v>15</v>
      </c>
      <c r="S16" s="6">
        <v>16</v>
      </c>
      <c r="T16" s="6">
        <v>17</v>
      </c>
      <c r="U16" s="6">
        <v>18</v>
      </c>
      <c r="V16" s="1" t="s">
        <v>2</v>
      </c>
      <c r="W16" s="1" t="s">
        <v>4</v>
      </c>
      <c r="X16" s="1"/>
      <c r="Y16" s="1"/>
      <c r="Z16" s="5"/>
      <c r="AA16" s="1"/>
    </row>
    <row r="17" spans="1:27" ht="13.5">
      <c r="A17" s="1">
        <v>1</v>
      </c>
      <c r="B17" s="5" t="s">
        <v>15</v>
      </c>
      <c r="C17" s="5">
        <v>5</v>
      </c>
      <c r="D17" s="5">
        <v>5</v>
      </c>
      <c r="E17" s="5">
        <v>3</v>
      </c>
      <c r="F17" s="5">
        <v>3</v>
      </c>
      <c r="G17" s="5">
        <v>4</v>
      </c>
      <c r="H17" s="5">
        <v>4</v>
      </c>
      <c r="I17" s="5">
        <v>6</v>
      </c>
      <c r="J17" s="5">
        <v>5</v>
      </c>
      <c r="K17" s="5">
        <v>4</v>
      </c>
      <c r="L17" s="1">
        <f>SUM(C17:K17)</f>
        <v>39</v>
      </c>
      <c r="M17" s="6">
        <v>4</v>
      </c>
      <c r="N17" s="6">
        <v>6</v>
      </c>
      <c r="O17" s="6">
        <v>3</v>
      </c>
      <c r="P17" s="6">
        <v>4</v>
      </c>
      <c r="Q17" s="6">
        <v>4</v>
      </c>
      <c r="R17" s="6">
        <v>4</v>
      </c>
      <c r="S17" s="6">
        <v>4</v>
      </c>
      <c r="T17" s="6">
        <v>4</v>
      </c>
      <c r="U17" s="6">
        <v>5</v>
      </c>
      <c r="V17" s="1">
        <f>SUM(M17:U17)</f>
        <v>38</v>
      </c>
      <c r="W17" s="1">
        <f>IF(AND(L17&gt;0,V17&gt;0),SUM(L17+V17),"")</f>
        <v>77</v>
      </c>
      <c r="X17" s="1"/>
      <c r="Y17" s="11">
        <f>IF(AA17&lt;&gt;"",(RANK(AA17,$AA$3:$AA$50,1)),"")</f>
        <v>5</v>
      </c>
      <c r="Z17" s="5" t="str">
        <f aca="true" t="shared" si="4" ref="Z17:Z22">B17</f>
        <v>Cen-Devin Terry (11)</v>
      </c>
      <c r="AA17" s="1">
        <f aca="true" t="shared" si="5" ref="AA17:AA22">W17</f>
        <v>77</v>
      </c>
    </row>
    <row r="18" spans="1:27" ht="13.5">
      <c r="A18" s="1">
        <v>2</v>
      </c>
      <c r="B18" s="5" t="s">
        <v>16</v>
      </c>
      <c r="C18" s="5">
        <v>6</v>
      </c>
      <c r="D18" s="5">
        <v>4</v>
      </c>
      <c r="E18" s="5">
        <v>5</v>
      </c>
      <c r="F18" s="5">
        <v>5</v>
      </c>
      <c r="G18" s="5">
        <v>4</v>
      </c>
      <c r="H18" s="5">
        <v>3</v>
      </c>
      <c r="I18" s="5">
        <v>5</v>
      </c>
      <c r="J18" s="5">
        <v>5</v>
      </c>
      <c r="K18" s="5">
        <v>4</v>
      </c>
      <c r="L18" s="1">
        <f>SUM(C18:K18)</f>
        <v>41</v>
      </c>
      <c r="M18" s="6">
        <v>5</v>
      </c>
      <c r="N18" s="6">
        <v>6</v>
      </c>
      <c r="O18" s="6">
        <v>6</v>
      </c>
      <c r="P18" s="6">
        <v>5</v>
      </c>
      <c r="Q18" s="6">
        <v>4</v>
      </c>
      <c r="R18" s="6">
        <v>5</v>
      </c>
      <c r="S18" s="6">
        <v>5</v>
      </c>
      <c r="T18" s="6">
        <v>5</v>
      </c>
      <c r="U18" s="6">
        <v>6</v>
      </c>
      <c r="V18" s="1">
        <f>SUM(M18:U18)</f>
        <v>47</v>
      </c>
      <c r="W18" s="1">
        <f>IF(AND(L18&gt;0,V18&gt;0),SUM(L18+V18),"")</f>
        <v>88</v>
      </c>
      <c r="X18" s="1"/>
      <c r="Y18" s="11">
        <f>IF(AA18&lt;&gt;"",(RANK(AA18,$AA$3:$AA$50,1)),"")</f>
        <v>19</v>
      </c>
      <c r="Z18" s="5" t="str">
        <f t="shared" si="4"/>
        <v>Cen-Kyle Lovejoy (12)</v>
      </c>
      <c r="AA18" s="1">
        <f t="shared" si="5"/>
        <v>88</v>
      </c>
    </row>
    <row r="19" spans="1:27" ht="13.5">
      <c r="A19" s="1">
        <v>3</v>
      </c>
      <c r="B19" s="5" t="s">
        <v>24</v>
      </c>
      <c r="C19" s="5">
        <v>5</v>
      </c>
      <c r="D19" s="5">
        <v>4</v>
      </c>
      <c r="E19" s="5">
        <v>5</v>
      </c>
      <c r="F19" s="5">
        <v>4</v>
      </c>
      <c r="G19" s="5">
        <v>5</v>
      </c>
      <c r="H19" s="5">
        <v>4</v>
      </c>
      <c r="I19" s="5">
        <v>5</v>
      </c>
      <c r="J19" s="5">
        <v>4</v>
      </c>
      <c r="K19" s="5">
        <v>5</v>
      </c>
      <c r="L19" s="1">
        <f>SUM(C19:K19)</f>
        <v>41</v>
      </c>
      <c r="M19" s="6">
        <v>4</v>
      </c>
      <c r="N19" s="6">
        <v>5</v>
      </c>
      <c r="O19" s="6">
        <v>4</v>
      </c>
      <c r="P19" s="6">
        <v>6</v>
      </c>
      <c r="Q19" s="6">
        <v>3</v>
      </c>
      <c r="R19" s="6">
        <v>4</v>
      </c>
      <c r="S19" s="6">
        <v>4</v>
      </c>
      <c r="T19" s="6">
        <v>5</v>
      </c>
      <c r="U19" s="6">
        <v>6</v>
      </c>
      <c r="V19" s="1">
        <f>SUM(M19:U19)</f>
        <v>41</v>
      </c>
      <c r="W19" s="1">
        <f>IF(AND(L19&gt;0,V19&gt;0),SUM(L19+V19),"")</f>
        <v>82</v>
      </c>
      <c r="X19" s="1"/>
      <c r="Y19" s="11">
        <f>IF(AA19&lt;&gt;"",(RANK(AA19,$AA$3:$AA$50,1)),"")</f>
        <v>10</v>
      </c>
      <c r="Z19" s="5" t="str">
        <f t="shared" si="4"/>
        <v>Cen-Hayden Schmidt (11)</v>
      </c>
      <c r="AA19" s="1">
        <f t="shared" si="5"/>
        <v>82</v>
      </c>
    </row>
    <row r="20" spans="1:27" ht="13.5">
      <c r="A20" s="1">
        <v>4</v>
      </c>
      <c r="B20" s="5" t="s">
        <v>17</v>
      </c>
      <c r="C20" s="5">
        <v>8</v>
      </c>
      <c r="D20" s="5">
        <v>5</v>
      </c>
      <c r="E20" s="5">
        <v>4</v>
      </c>
      <c r="F20" s="5">
        <v>4</v>
      </c>
      <c r="G20" s="5">
        <v>5</v>
      </c>
      <c r="H20" s="5">
        <v>3</v>
      </c>
      <c r="I20" s="5">
        <v>7</v>
      </c>
      <c r="J20" s="5">
        <v>4</v>
      </c>
      <c r="K20" s="5">
        <v>4</v>
      </c>
      <c r="L20" s="1">
        <f>SUM(C20:K20)</f>
        <v>44</v>
      </c>
      <c r="M20" s="6">
        <v>4</v>
      </c>
      <c r="N20" s="6">
        <v>7</v>
      </c>
      <c r="O20" s="6">
        <v>3</v>
      </c>
      <c r="P20" s="6">
        <v>5</v>
      </c>
      <c r="Q20" s="6">
        <v>4</v>
      </c>
      <c r="R20" s="6">
        <v>5</v>
      </c>
      <c r="S20" s="6">
        <v>5</v>
      </c>
      <c r="T20" s="6">
        <v>4</v>
      </c>
      <c r="U20" s="6">
        <v>6</v>
      </c>
      <c r="V20" s="1">
        <f>SUM(M20:U20)</f>
        <v>43</v>
      </c>
      <c r="W20" s="1">
        <f>IF(AND(L20&gt;0,V20&gt;0),SUM(L20+V20),"")</f>
        <v>87</v>
      </c>
      <c r="X20" s="1"/>
      <c r="Y20" s="11">
        <f>IF(AA20&lt;&gt;"",(RANK(AA20,$AA$3:$AA$50,1)),"")</f>
        <v>17</v>
      </c>
      <c r="Z20" s="5" t="str">
        <f t="shared" si="4"/>
        <v>Cen-Trevor Schultz (11)</v>
      </c>
      <c r="AA20" s="1">
        <f t="shared" si="5"/>
        <v>87</v>
      </c>
    </row>
    <row r="21" spans="1:27" ht="13.5">
      <c r="A21" s="1">
        <v>5</v>
      </c>
      <c r="B21" s="5" t="s">
        <v>18</v>
      </c>
      <c r="C21" s="5">
        <v>8</v>
      </c>
      <c r="D21" s="5">
        <v>5</v>
      </c>
      <c r="E21" s="5">
        <v>5</v>
      </c>
      <c r="F21" s="5">
        <v>3</v>
      </c>
      <c r="G21" s="5">
        <v>6</v>
      </c>
      <c r="H21" s="5">
        <v>5</v>
      </c>
      <c r="I21" s="5">
        <v>6</v>
      </c>
      <c r="J21" s="5">
        <v>5</v>
      </c>
      <c r="K21" s="5">
        <v>7</v>
      </c>
      <c r="L21" s="1">
        <f>SUM(C21:K21)</f>
        <v>50</v>
      </c>
      <c r="M21" s="6">
        <v>5</v>
      </c>
      <c r="N21" s="6">
        <v>7</v>
      </c>
      <c r="O21" s="6">
        <v>6</v>
      </c>
      <c r="P21" s="6">
        <v>7</v>
      </c>
      <c r="Q21" s="6">
        <v>4</v>
      </c>
      <c r="R21" s="6">
        <v>6</v>
      </c>
      <c r="S21" s="6">
        <v>6</v>
      </c>
      <c r="T21" s="6">
        <v>6</v>
      </c>
      <c r="U21" s="6">
        <v>6</v>
      </c>
      <c r="V21" s="1">
        <f>SUM(M21:U21)</f>
        <v>53</v>
      </c>
      <c r="W21" s="1">
        <f>IF(AND(L21&gt;0,V21&gt;0),SUM(L21+V21),"")</f>
        <v>103</v>
      </c>
      <c r="X21" s="1"/>
      <c r="Y21" s="11">
        <f>IF(AA21&lt;&gt;"",(RANK(AA21,$AA$3:$AA$50,1)),"")</f>
        <v>33</v>
      </c>
      <c r="Z21" s="5" t="str">
        <f t="shared" si="4"/>
        <v>Cen-Nick Arenz (12)</v>
      </c>
      <c r="AA21" s="1">
        <f t="shared" si="5"/>
        <v>103</v>
      </c>
    </row>
    <row r="22" spans="1:27" ht="13.5">
      <c r="A22" s="1"/>
      <c r="B22" s="7" t="s">
        <v>10</v>
      </c>
      <c r="C22" s="5"/>
      <c r="D22" s="5"/>
      <c r="E22" s="5"/>
      <c r="F22" s="5"/>
      <c r="G22" s="5"/>
      <c r="H22" s="5"/>
      <c r="I22" s="5"/>
      <c r="J22" s="5"/>
      <c r="K22" s="5"/>
      <c r="L22" s="1"/>
      <c r="M22" s="6"/>
      <c r="N22" s="6"/>
      <c r="O22" s="6"/>
      <c r="P22" s="6"/>
      <c r="Q22" s="6"/>
      <c r="R22" s="6"/>
      <c r="S22" s="6"/>
      <c r="T22" s="6"/>
      <c r="U22" s="6"/>
      <c r="V22" s="1"/>
      <c r="W22" s="1">
        <f>IF(AND(L17&gt;0,L18&gt;0,L19&gt;0,L20&gt;0,L21&gt;0,V17&gt;0,V18&gt;0,V19&gt;0,V20&gt;0,V21&gt;0),SUM(W17:W21)-LARGE(W17:W21,1),"Inc")</f>
        <v>334</v>
      </c>
      <c r="X22" s="1"/>
      <c r="Y22" s="12">
        <f>IF(AA22&lt;&gt;"Inc",(RANK(AA22,$AH$3:$AH$9,1)),"")</f>
        <v>3</v>
      </c>
      <c r="Z22" s="7" t="str">
        <f t="shared" si="4"/>
        <v>LA CROSSE CENTRAL</v>
      </c>
      <c r="AA22" s="1">
        <f t="shared" si="5"/>
        <v>334</v>
      </c>
    </row>
    <row r="23" spans="1:27" ht="13.5">
      <c r="A23" s="1"/>
      <c r="B23" s="5"/>
      <c r="C23" s="5">
        <v>1</v>
      </c>
      <c r="D23" s="5">
        <v>2</v>
      </c>
      <c r="E23" s="5">
        <v>3</v>
      </c>
      <c r="F23" s="5">
        <v>4</v>
      </c>
      <c r="G23" s="5">
        <v>5</v>
      </c>
      <c r="H23" s="5">
        <v>6</v>
      </c>
      <c r="I23" s="5">
        <v>7</v>
      </c>
      <c r="J23" s="5">
        <v>8</v>
      </c>
      <c r="K23" s="5">
        <v>9</v>
      </c>
      <c r="L23" s="1" t="s">
        <v>1</v>
      </c>
      <c r="M23" s="6">
        <v>10</v>
      </c>
      <c r="N23" s="6">
        <v>11</v>
      </c>
      <c r="O23" s="6">
        <v>12</v>
      </c>
      <c r="P23" s="6">
        <v>13</v>
      </c>
      <c r="Q23" s="6">
        <v>14</v>
      </c>
      <c r="R23" s="6">
        <v>15</v>
      </c>
      <c r="S23" s="6">
        <v>16</v>
      </c>
      <c r="T23" s="6">
        <v>17</v>
      </c>
      <c r="U23" s="6">
        <v>18</v>
      </c>
      <c r="V23" s="1" t="s">
        <v>2</v>
      </c>
      <c r="W23" s="1" t="s">
        <v>4</v>
      </c>
      <c r="X23" s="1"/>
      <c r="Y23" s="1"/>
      <c r="Z23" s="5"/>
      <c r="AA23" s="1"/>
    </row>
    <row r="24" spans="1:27" ht="13.5">
      <c r="A24" s="1">
        <v>1</v>
      </c>
      <c r="B24" s="5" t="s">
        <v>25</v>
      </c>
      <c r="C24" s="5">
        <v>6</v>
      </c>
      <c r="D24" s="5">
        <v>6</v>
      </c>
      <c r="E24" s="5">
        <v>4</v>
      </c>
      <c r="F24" s="5">
        <v>4</v>
      </c>
      <c r="G24" s="5">
        <v>5</v>
      </c>
      <c r="H24" s="5">
        <v>4</v>
      </c>
      <c r="I24" s="5">
        <v>6</v>
      </c>
      <c r="J24" s="5">
        <v>6</v>
      </c>
      <c r="K24" s="5">
        <v>5</v>
      </c>
      <c r="L24" s="1">
        <f>SUM(C24:K24)</f>
        <v>46</v>
      </c>
      <c r="M24" s="6">
        <v>7</v>
      </c>
      <c r="N24" s="6">
        <v>5</v>
      </c>
      <c r="O24" s="6">
        <v>5</v>
      </c>
      <c r="P24" s="6">
        <v>7</v>
      </c>
      <c r="Q24" s="6">
        <v>6</v>
      </c>
      <c r="R24" s="6">
        <v>4</v>
      </c>
      <c r="S24" s="6">
        <v>4</v>
      </c>
      <c r="T24" s="6">
        <v>4</v>
      </c>
      <c r="U24" s="6">
        <v>4</v>
      </c>
      <c r="V24" s="1">
        <f>SUM(M24:U24)</f>
        <v>46</v>
      </c>
      <c r="W24" s="1">
        <f>IF(AND(L24&gt;0,V24&gt;0),SUM(L24+V24),"")</f>
        <v>92</v>
      </c>
      <c r="X24" s="1"/>
      <c r="Y24" s="11">
        <f>IF(AA24&lt;&gt;"",(RANK(AA24,$AA$3:$AA$50,1)),"")</f>
        <v>23</v>
      </c>
      <c r="Z24" s="5" t="str">
        <f aca="true" t="shared" si="6" ref="Z24:Z29">B24</f>
        <v>Log-Jacob Ambrose</v>
      </c>
      <c r="AA24" s="1">
        <f aca="true" t="shared" si="7" ref="AA24:AA29">W24</f>
        <v>92</v>
      </c>
    </row>
    <row r="25" spans="1:27" ht="13.5">
      <c r="A25" s="1">
        <v>2</v>
      </c>
      <c r="B25" s="5" t="s">
        <v>26</v>
      </c>
      <c r="C25" s="5">
        <v>6</v>
      </c>
      <c r="D25" s="5">
        <v>7</v>
      </c>
      <c r="E25" s="5">
        <v>7</v>
      </c>
      <c r="F25" s="5">
        <v>4</v>
      </c>
      <c r="G25" s="5">
        <v>7</v>
      </c>
      <c r="H25" s="5">
        <v>4</v>
      </c>
      <c r="I25" s="5">
        <v>8</v>
      </c>
      <c r="J25" s="5">
        <v>8</v>
      </c>
      <c r="K25" s="5">
        <v>5</v>
      </c>
      <c r="L25" s="1">
        <f>SUM(C25:K25)</f>
        <v>56</v>
      </c>
      <c r="M25" s="6">
        <v>6</v>
      </c>
      <c r="N25" s="6">
        <v>10</v>
      </c>
      <c r="O25" s="6">
        <v>5</v>
      </c>
      <c r="P25" s="6">
        <v>5</v>
      </c>
      <c r="Q25" s="6">
        <v>3</v>
      </c>
      <c r="R25" s="6">
        <v>5</v>
      </c>
      <c r="S25" s="6">
        <v>5</v>
      </c>
      <c r="T25" s="6">
        <v>6</v>
      </c>
      <c r="U25" s="6">
        <v>6</v>
      </c>
      <c r="V25" s="1">
        <f>SUM(M25:U25)</f>
        <v>51</v>
      </c>
      <c r="W25" s="1">
        <f>IF(AND(L25&gt;0,V25&gt;0),SUM(L25+V25),"")</f>
        <v>107</v>
      </c>
      <c r="X25" s="1"/>
      <c r="Y25" s="11">
        <f>IF(AA25&lt;&gt;"",(RANK(AA25,$AA$3:$AA$50,1)),"")</f>
        <v>35</v>
      </c>
      <c r="Z25" s="5" t="str">
        <f t="shared" si="6"/>
        <v>Log-Cole Molland</v>
      </c>
      <c r="AA25" s="1">
        <f t="shared" si="7"/>
        <v>107</v>
      </c>
    </row>
    <row r="26" spans="1:27" ht="13.5">
      <c r="A26" s="1">
        <v>3</v>
      </c>
      <c r="B26" s="5" t="s">
        <v>27</v>
      </c>
      <c r="C26" s="5">
        <v>5</v>
      </c>
      <c r="D26" s="5">
        <v>5</v>
      </c>
      <c r="E26" s="5">
        <v>5</v>
      </c>
      <c r="F26" s="5">
        <v>4</v>
      </c>
      <c r="G26" s="5">
        <v>6</v>
      </c>
      <c r="H26" s="5">
        <v>5</v>
      </c>
      <c r="I26" s="5">
        <v>9</v>
      </c>
      <c r="J26" s="5">
        <v>4</v>
      </c>
      <c r="K26" s="5">
        <v>7</v>
      </c>
      <c r="L26" s="1">
        <f>SUM(C26:K26)</f>
        <v>50</v>
      </c>
      <c r="M26" s="6">
        <v>4</v>
      </c>
      <c r="N26" s="6">
        <v>6</v>
      </c>
      <c r="O26" s="6">
        <v>4</v>
      </c>
      <c r="P26" s="6">
        <v>6</v>
      </c>
      <c r="Q26" s="6">
        <v>3</v>
      </c>
      <c r="R26" s="6">
        <v>4</v>
      </c>
      <c r="S26" s="6">
        <v>7</v>
      </c>
      <c r="T26" s="6">
        <v>5</v>
      </c>
      <c r="U26" s="6">
        <v>5</v>
      </c>
      <c r="V26" s="1">
        <f>SUM(M26:U26)</f>
        <v>44</v>
      </c>
      <c r="W26" s="1">
        <f>IF(AND(L26&gt;0,V26&gt;0),SUM(L26+V26),"")</f>
        <v>94</v>
      </c>
      <c r="X26" s="1"/>
      <c r="Y26" s="11">
        <f>IF(AA26&lt;&gt;"",(RANK(AA26,$AA$3:$AA$50,1)),"")</f>
        <v>27</v>
      </c>
      <c r="Z26" s="5" t="str">
        <f t="shared" si="6"/>
        <v>Log-Alex Hansen</v>
      </c>
      <c r="AA26" s="1">
        <f t="shared" si="7"/>
        <v>94</v>
      </c>
    </row>
    <row r="27" spans="1:27" ht="13.5">
      <c r="A27" s="1">
        <v>4</v>
      </c>
      <c r="B27" s="5" t="s">
        <v>28</v>
      </c>
      <c r="C27" s="5">
        <v>6</v>
      </c>
      <c r="D27" s="5">
        <v>6</v>
      </c>
      <c r="E27" s="5">
        <v>4</v>
      </c>
      <c r="F27" s="5">
        <v>3</v>
      </c>
      <c r="G27" s="5">
        <v>5</v>
      </c>
      <c r="H27" s="5">
        <v>6</v>
      </c>
      <c r="I27" s="5">
        <v>6</v>
      </c>
      <c r="J27" s="5">
        <v>5</v>
      </c>
      <c r="K27" s="5">
        <v>5</v>
      </c>
      <c r="L27" s="1">
        <f>SUM(C27:K27)</f>
        <v>46</v>
      </c>
      <c r="M27" s="6">
        <v>6</v>
      </c>
      <c r="N27" s="6">
        <v>9</v>
      </c>
      <c r="O27" s="6">
        <v>5</v>
      </c>
      <c r="P27" s="6">
        <v>9</v>
      </c>
      <c r="Q27" s="6">
        <v>3</v>
      </c>
      <c r="R27" s="6">
        <v>6</v>
      </c>
      <c r="S27" s="6">
        <v>5</v>
      </c>
      <c r="T27" s="6">
        <v>6</v>
      </c>
      <c r="U27" s="6">
        <v>6</v>
      </c>
      <c r="V27" s="1">
        <f>SUM(M27:U27)</f>
        <v>55</v>
      </c>
      <c r="W27" s="1">
        <f>IF(AND(L27&gt;0,V27&gt;0),SUM(L27+V27),"")</f>
        <v>101</v>
      </c>
      <c r="X27" s="1"/>
      <c r="Y27" s="11">
        <f>IF(AA27&lt;&gt;"",(RANK(AA27,$AA$3:$AA$50,1)),"")</f>
        <v>32</v>
      </c>
      <c r="Z27" s="5" t="str">
        <f t="shared" si="6"/>
        <v>Log-Brandon Hanson</v>
      </c>
      <c r="AA27" s="1">
        <f t="shared" si="7"/>
        <v>101</v>
      </c>
    </row>
    <row r="28" spans="1:27" ht="13.5">
      <c r="A28" s="1">
        <v>5</v>
      </c>
      <c r="B28" s="5" t="s">
        <v>29</v>
      </c>
      <c r="C28" s="5">
        <v>8</v>
      </c>
      <c r="D28" s="5">
        <v>7</v>
      </c>
      <c r="E28" s="5">
        <v>5</v>
      </c>
      <c r="F28" s="5">
        <v>6</v>
      </c>
      <c r="G28" s="5">
        <v>5</v>
      </c>
      <c r="H28" s="5">
        <v>5</v>
      </c>
      <c r="I28" s="5">
        <v>8</v>
      </c>
      <c r="J28" s="5">
        <v>5</v>
      </c>
      <c r="K28" s="5">
        <v>6</v>
      </c>
      <c r="L28" s="1">
        <f>SUM(C28:K28)</f>
        <v>55</v>
      </c>
      <c r="M28" s="6">
        <v>4</v>
      </c>
      <c r="N28" s="6">
        <v>6</v>
      </c>
      <c r="O28" s="6">
        <v>5</v>
      </c>
      <c r="P28" s="6">
        <v>6</v>
      </c>
      <c r="Q28" s="6">
        <v>6</v>
      </c>
      <c r="R28" s="6">
        <v>5</v>
      </c>
      <c r="S28" s="6">
        <v>4</v>
      </c>
      <c r="T28" s="6">
        <v>6</v>
      </c>
      <c r="U28" s="6">
        <v>7</v>
      </c>
      <c r="V28" s="1">
        <f>SUM(M28:U28)</f>
        <v>49</v>
      </c>
      <c r="W28" s="1">
        <f>IF(AND(L28&gt;0,V28&gt;0),SUM(L28+V28),"")</f>
        <v>104</v>
      </c>
      <c r="X28" s="1"/>
      <c r="Y28" s="11">
        <f>IF(AA28&lt;&gt;"",(RANK(AA28,$AA$3:$AA$50,1)),"")</f>
        <v>34</v>
      </c>
      <c r="Z28" s="5" t="str">
        <f t="shared" si="6"/>
        <v>Log-Ryan Schultz</v>
      </c>
      <c r="AA28" s="1">
        <f t="shared" si="7"/>
        <v>104</v>
      </c>
    </row>
    <row r="29" spans="1:27" ht="13.5">
      <c r="A29" s="1"/>
      <c r="B29" s="7" t="s">
        <v>11</v>
      </c>
      <c r="C29" s="5"/>
      <c r="D29" s="5"/>
      <c r="E29" s="5"/>
      <c r="F29" s="5"/>
      <c r="G29" s="5"/>
      <c r="H29" s="5"/>
      <c r="I29" s="5"/>
      <c r="J29" s="5"/>
      <c r="K29" s="5"/>
      <c r="L29" s="1"/>
      <c r="M29" s="6"/>
      <c r="N29" s="6"/>
      <c r="O29" s="6"/>
      <c r="P29" s="6"/>
      <c r="Q29" s="6"/>
      <c r="R29" s="6"/>
      <c r="S29" s="6"/>
      <c r="T29" s="6"/>
      <c r="U29" s="6"/>
      <c r="V29" s="1"/>
      <c r="W29" s="1">
        <f>IF(AND(L24&gt;0,L25&gt;0,L26&gt;0,L27&gt;0,L28&gt;0,V24&gt;0,V25&gt;0,V26&gt;0,V27&gt;0,V28&gt;0),SUM(W24:W28)-LARGE(W24:W28,1),"Inc")</f>
        <v>391</v>
      </c>
      <c r="X29" s="1"/>
      <c r="Y29" s="12">
        <f>IF(AA29&lt;&gt;"Inc",(RANK(AA29,$AH$3:$AH$9,1)),"")</f>
        <v>7</v>
      </c>
      <c r="Z29" s="7" t="str">
        <f t="shared" si="6"/>
        <v>LA CROSSE LOGAN</v>
      </c>
      <c r="AA29" s="1">
        <f t="shared" si="7"/>
        <v>391</v>
      </c>
    </row>
    <row r="30" spans="1:27" ht="13.5">
      <c r="A30" s="1"/>
      <c r="B30" s="5"/>
      <c r="C30" s="5">
        <v>1</v>
      </c>
      <c r="D30" s="5">
        <v>2</v>
      </c>
      <c r="E30" s="5">
        <v>3</v>
      </c>
      <c r="F30" s="5">
        <v>4</v>
      </c>
      <c r="G30" s="5">
        <v>5</v>
      </c>
      <c r="H30" s="5">
        <v>6</v>
      </c>
      <c r="I30" s="5">
        <v>7</v>
      </c>
      <c r="J30" s="5">
        <v>8</v>
      </c>
      <c r="K30" s="5">
        <v>9</v>
      </c>
      <c r="L30" s="1" t="s">
        <v>1</v>
      </c>
      <c r="M30" s="6">
        <v>10</v>
      </c>
      <c r="N30" s="6">
        <v>11</v>
      </c>
      <c r="O30" s="6">
        <v>12</v>
      </c>
      <c r="P30" s="6">
        <v>13</v>
      </c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1" t="s">
        <v>2</v>
      </c>
      <c r="W30" s="1" t="s">
        <v>4</v>
      </c>
      <c r="X30" s="1"/>
      <c r="Y30" s="1"/>
      <c r="Z30" s="5"/>
      <c r="AA30" s="1"/>
    </row>
    <row r="31" spans="1:27" ht="13.5">
      <c r="A31" s="1">
        <v>1</v>
      </c>
      <c r="B31" s="5" t="s">
        <v>35</v>
      </c>
      <c r="C31" s="5">
        <v>4</v>
      </c>
      <c r="D31" s="5">
        <v>4</v>
      </c>
      <c r="E31" s="5">
        <v>4</v>
      </c>
      <c r="F31" s="5">
        <v>3</v>
      </c>
      <c r="G31" s="5">
        <v>4</v>
      </c>
      <c r="H31" s="5">
        <v>3</v>
      </c>
      <c r="I31" s="5">
        <v>5</v>
      </c>
      <c r="J31" s="5">
        <v>4</v>
      </c>
      <c r="K31" s="5">
        <v>4</v>
      </c>
      <c r="L31" s="1">
        <f>SUM(C31:K31)</f>
        <v>35</v>
      </c>
      <c r="M31" s="6">
        <v>6</v>
      </c>
      <c r="N31" s="6">
        <v>6</v>
      </c>
      <c r="O31" s="6">
        <v>4</v>
      </c>
      <c r="P31" s="6">
        <v>5</v>
      </c>
      <c r="Q31" s="6">
        <v>4</v>
      </c>
      <c r="R31" s="6">
        <v>4</v>
      </c>
      <c r="S31" s="6">
        <v>3</v>
      </c>
      <c r="T31" s="6">
        <v>5</v>
      </c>
      <c r="U31" s="6">
        <v>3</v>
      </c>
      <c r="V31" s="1">
        <f>SUM(M31:U31)</f>
        <v>40</v>
      </c>
      <c r="W31" s="1">
        <f>IF(AND(L31&gt;0,V31&gt;0),SUM(L31+V31),"")</f>
        <v>75</v>
      </c>
      <c r="X31" s="1"/>
      <c r="Y31" s="11">
        <f>IF(AA31&lt;&gt;"",(RANK(AA31,$AA$3:$AA$50,1)),"")</f>
        <v>3</v>
      </c>
      <c r="Z31" s="5" t="str">
        <f aca="true" t="shared" si="8" ref="Z31:Z36">B31</f>
        <v>Ona-Ben Skogen (11)</v>
      </c>
      <c r="AA31" s="1">
        <f aca="true" t="shared" si="9" ref="AA31:AA36">W31</f>
        <v>75</v>
      </c>
    </row>
    <row r="32" spans="1:27" ht="13.5">
      <c r="A32" s="1">
        <v>2</v>
      </c>
      <c r="B32" s="5" t="s">
        <v>36</v>
      </c>
      <c r="C32" s="5">
        <v>5</v>
      </c>
      <c r="D32" s="5">
        <v>5</v>
      </c>
      <c r="E32" s="5">
        <v>3</v>
      </c>
      <c r="F32" s="5">
        <v>4</v>
      </c>
      <c r="G32" s="5">
        <v>5</v>
      </c>
      <c r="H32" s="5">
        <v>4</v>
      </c>
      <c r="I32" s="5">
        <v>5</v>
      </c>
      <c r="J32" s="5">
        <v>4</v>
      </c>
      <c r="K32" s="5">
        <v>4</v>
      </c>
      <c r="L32" s="1">
        <f>SUM(C32:K32)</f>
        <v>39</v>
      </c>
      <c r="M32" s="6">
        <v>4</v>
      </c>
      <c r="N32" s="6">
        <v>5</v>
      </c>
      <c r="O32" s="6">
        <v>5</v>
      </c>
      <c r="P32" s="6">
        <v>5</v>
      </c>
      <c r="Q32" s="6">
        <v>5</v>
      </c>
      <c r="R32" s="6">
        <v>3</v>
      </c>
      <c r="S32" s="6">
        <v>3</v>
      </c>
      <c r="T32" s="6">
        <v>5</v>
      </c>
      <c r="U32" s="6">
        <v>5</v>
      </c>
      <c r="V32" s="1">
        <f>SUM(M32:U32)</f>
        <v>40</v>
      </c>
      <c r="W32" s="1">
        <f>IF(AND(L32&gt;0,V32&gt;0),SUM(L32+V32),"")</f>
        <v>79</v>
      </c>
      <c r="X32" s="1"/>
      <c r="Y32" s="11">
        <f>IF(AA32&lt;&gt;"",(RANK(AA32,$AA$3:$AA$50,1)),"")</f>
        <v>7</v>
      </c>
      <c r="Z32" s="5" t="str">
        <f t="shared" si="8"/>
        <v>Ona-Nick Bertram (12)</v>
      </c>
      <c r="AA32" s="1">
        <f t="shared" si="9"/>
        <v>79</v>
      </c>
    </row>
    <row r="33" spans="1:27" ht="13.5">
      <c r="A33" s="1">
        <v>3</v>
      </c>
      <c r="B33" s="5" t="s">
        <v>37</v>
      </c>
      <c r="C33" s="5">
        <v>5</v>
      </c>
      <c r="D33" s="5">
        <v>4</v>
      </c>
      <c r="E33" s="5">
        <v>4</v>
      </c>
      <c r="F33" s="5">
        <v>2</v>
      </c>
      <c r="G33" s="5">
        <v>4</v>
      </c>
      <c r="H33" s="5">
        <v>3</v>
      </c>
      <c r="I33" s="5">
        <v>6</v>
      </c>
      <c r="J33" s="5">
        <v>5</v>
      </c>
      <c r="K33" s="5">
        <v>5</v>
      </c>
      <c r="L33" s="1">
        <f>SUM(C33:K33)</f>
        <v>38</v>
      </c>
      <c r="M33" s="6">
        <v>3</v>
      </c>
      <c r="N33" s="6">
        <v>5</v>
      </c>
      <c r="O33" s="6">
        <v>4</v>
      </c>
      <c r="P33" s="6">
        <v>5</v>
      </c>
      <c r="Q33" s="6">
        <v>3</v>
      </c>
      <c r="R33" s="6">
        <v>4</v>
      </c>
      <c r="S33" s="6">
        <v>4</v>
      </c>
      <c r="T33" s="6">
        <v>3</v>
      </c>
      <c r="U33" s="6">
        <v>4</v>
      </c>
      <c r="V33" s="1">
        <f>SUM(M33:U33)</f>
        <v>35</v>
      </c>
      <c r="W33" s="1">
        <f>IF(AND(L33&gt;0,V33&gt;0),SUM(L33+V33),"")</f>
        <v>73</v>
      </c>
      <c r="X33" s="1"/>
      <c r="Y33" s="11">
        <f>IF(AA33&lt;&gt;"",(RANK(AA33,$AA$3:$AA$50,1)),"")</f>
        <v>1</v>
      </c>
      <c r="Z33" s="5" t="str">
        <f t="shared" si="8"/>
        <v>Ona-Ben Socha (12)</v>
      </c>
      <c r="AA33" s="1">
        <f t="shared" si="9"/>
        <v>73</v>
      </c>
    </row>
    <row r="34" spans="1:27" ht="13.5">
      <c r="A34" s="1">
        <v>4</v>
      </c>
      <c r="B34" s="5" t="s">
        <v>38</v>
      </c>
      <c r="C34" s="5">
        <v>5</v>
      </c>
      <c r="D34" s="5">
        <v>4</v>
      </c>
      <c r="E34" s="5">
        <v>3</v>
      </c>
      <c r="F34" s="5">
        <v>4</v>
      </c>
      <c r="G34" s="5">
        <v>6</v>
      </c>
      <c r="H34" s="5">
        <v>3</v>
      </c>
      <c r="I34" s="5">
        <v>6</v>
      </c>
      <c r="J34" s="5">
        <v>4</v>
      </c>
      <c r="K34" s="5">
        <v>5</v>
      </c>
      <c r="L34" s="1">
        <f>SUM(C34:K34)</f>
        <v>40</v>
      </c>
      <c r="M34" s="6">
        <v>3</v>
      </c>
      <c r="N34" s="6">
        <v>5</v>
      </c>
      <c r="O34" s="6">
        <v>4</v>
      </c>
      <c r="P34" s="6">
        <v>6</v>
      </c>
      <c r="Q34" s="6">
        <v>4</v>
      </c>
      <c r="R34" s="6">
        <v>4</v>
      </c>
      <c r="S34" s="6">
        <v>4</v>
      </c>
      <c r="T34" s="6">
        <v>4</v>
      </c>
      <c r="U34" s="6">
        <v>5</v>
      </c>
      <c r="V34" s="1">
        <f>SUM(M34:U34)</f>
        <v>39</v>
      </c>
      <c r="W34" s="1">
        <f>IF(AND(L34&gt;0,V34&gt;0),SUM(L34+V34),"")</f>
        <v>79</v>
      </c>
      <c r="X34" s="1"/>
      <c r="Y34" s="11">
        <f>IF(AA34&lt;&gt;"",(RANK(AA34,$AA$3:$AA$50,1)),"")</f>
        <v>7</v>
      </c>
      <c r="Z34" s="5" t="str">
        <f t="shared" si="8"/>
        <v>Ona-Bennett Hutson (9)</v>
      </c>
      <c r="AA34" s="1">
        <f t="shared" si="9"/>
        <v>79</v>
      </c>
    </row>
    <row r="35" spans="1:27" ht="13.5">
      <c r="A35" s="1">
        <v>5</v>
      </c>
      <c r="B35" s="5" t="s">
        <v>39</v>
      </c>
      <c r="C35" s="5">
        <v>3</v>
      </c>
      <c r="D35" s="5">
        <v>4</v>
      </c>
      <c r="E35" s="5">
        <v>4</v>
      </c>
      <c r="F35" s="5">
        <v>4</v>
      </c>
      <c r="G35" s="5">
        <v>4</v>
      </c>
      <c r="H35" s="5">
        <v>3</v>
      </c>
      <c r="I35" s="5">
        <v>5</v>
      </c>
      <c r="J35" s="5">
        <v>4</v>
      </c>
      <c r="K35" s="5">
        <v>4</v>
      </c>
      <c r="L35" s="1">
        <f>SUM(C35:K35)</f>
        <v>35</v>
      </c>
      <c r="M35" s="6">
        <v>4</v>
      </c>
      <c r="N35" s="6">
        <v>4</v>
      </c>
      <c r="O35" s="6">
        <v>4</v>
      </c>
      <c r="P35" s="6">
        <v>6</v>
      </c>
      <c r="Q35" s="6">
        <v>4</v>
      </c>
      <c r="R35" s="6">
        <v>5</v>
      </c>
      <c r="S35" s="6">
        <v>4</v>
      </c>
      <c r="T35" s="6">
        <v>3</v>
      </c>
      <c r="U35" s="6">
        <v>5</v>
      </c>
      <c r="V35" s="1">
        <f>SUM(M35:U35)</f>
        <v>39</v>
      </c>
      <c r="W35" s="1">
        <f>IF(AND(L35&gt;0,V35&gt;0),SUM(L35+V35),"")</f>
        <v>74</v>
      </c>
      <c r="X35" s="1"/>
      <c r="Y35" s="11">
        <f>IF(AA35&lt;&gt;"",(RANK(AA35,$AA$3:$AA$50,1)),"")</f>
        <v>2</v>
      </c>
      <c r="Z35" s="5" t="str">
        <f t="shared" si="8"/>
        <v>Ona-Austin Schneider (12)</v>
      </c>
      <c r="AA35" s="1">
        <f t="shared" si="9"/>
        <v>74</v>
      </c>
    </row>
    <row r="36" spans="1:27" ht="13.5">
      <c r="A36" s="1"/>
      <c r="B36" s="7" t="s">
        <v>7</v>
      </c>
      <c r="C36" s="5"/>
      <c r="D36" s="5"/>
      <c r="E36" s="5"/>
      <c r="F36" s="5"/>
      <c r="G36" s="5"/>
      <c r="H36" s="5"/>
      <c r="I36" s="5"/>
      <c r="J36" s="5"/>
      <c r="K36" s="5"/>
      <c r="L36" s="1"/>
      <c r="M36" s="6"/>
      <c r="N36" s="6"/>
      <c r="O36" s="6"/>
      <c r="P36" s="6"/>
      <c r="Q36" s="6"/>
      <c r="R36" s="6"/>
      <c r="S36" s="6"/>
      <c r="T36" s="6"/>
      <c r="U36" s="6"/>
      <c r="V36" s="1"/>
      <c r="W36" s="1">
        <f>IF(AND(L31&gt;0,L32&gt;0,L33&gt;0,L34&gt;0,L35&gt;0,V31&gt;0,V32&gt;0,V33&gt;0,V34&gt;0,V35&gt;0),SUM(W31:W35)-LARGE(W31:W35,1),"Inc")</f>
        <v>301</v>
      </c>
      <c r="X36" s="1"/>
      <c r="Y36" s="12">
        <f>IF(AA36&lt;&gt;"Inc",(RANK(AA36,$AH$3:$AH$9,1)),"")</f>
        <v>1</v>
      </c>
      <c r="Z36" s="7" t="str">
        <f t="shared" si="8"/>
        <v>ONALASKA</v>
      </c>
      <c r="AA36" s="1">
        <f t="shared" si="9"/>
        <v>301</v>
      </c>
    </row>
    <row r="37" spans="1:27" ht="13.5">
      <c r="A37" s="1"/>
      <c r="B37" s="5"/>
      <c r="C37" s="5">
        <v>1</v>
      </c>
      <c r="D37" s="5">
        <v>2</v>
      </c>
      <c r="E37" s="5">
        <v>3</v>
      </c>
      <c r="F37" s="5">
        <v>4</v>
      </c>
      <c r="G37" s="5">
        <v>5</v>
      </c>
      <c r="H37" s="5">
        <v>6</v>
      </c>
      <c r="I37" s="5">
        <v>7</v>
      </c>
      <c r="J37" s="5">
        <v>8</v>
      </c>
      <c r="K37" s="5">
        <v>9</v>
      </c>
      <c r="L37" s="1" t="s">
        <v>1</v>
      </c>
      <c r="M37" s="6">
        <v>10</v>
      </c>
      <c r="N37" s="6">
        <v>11</v>
      </c>
      <c r="O37" s="6">
        <v>12</v>
      </c>
      <c r="P37" s="6">
        <v>13</v>
      </c>
      <c r="Q37" s="6">
        <v>14</v>
      </c>
      <c r="R37" s="6">
        <v>15</v>
      </c>
      <c r="S37" s="6">
        <v>16</v>
      </c>
      <c r="T37" s="6">
        <v>17</v>
      </c>
      <c r="U37" s="6">
        <v>18</v>
      </c>
      <c r="V37" s="1" t="s">
        <v>2</v>
      </c>
      <c r="W37" s="1" t="s">
        <v>4</v>
      </c>
      <c r="X37" s="1"/>
      <c r="Y37" s="1"/>
      <c r="Z37" s="5"/>
      <c r="AA37" s="1"/>
    </row>
    <row r="38" spans="1:27" ht="13.5">
      <c r="A38" s="1">
        <v>1</v>
      </c>
      <c r="B38" s="5" t="s">
        <v>40</v>
      </c>
      <c r="C38" s="5">
        <v>6</v>
      </c>
      <c r="D38" s="5">
        <v>4</v>
      </c>
      <c r="E38" s="5">
        <v>5</v>
      </c>
      <c r="F38" s="5">
        <v>3</v>
      </c>
      <c r="G38" s="5">
        <v>4</v>
      </c>
      <c r="H38" s="5">
        <v>4</v>
      </c>
      <c r="I38" s="5">
        <v>5</v>
      </c>
      <c r="J38" s="5">
        <v>4</v>
      </c>
      <c r="K38" s="5">
        <v>3</v>
      </c>
      <c r="L38" s="1">
        <f>SUM(C38:K38)</f>
        <v>38</v>
      </c>
      <c r="M38" s="6">
        <v>5</v>
      </c>
      <c r="N38" s="6">
        <v>6</v>
      </c>
      <c r="O38" s="6">
        <v>3</v>
      </c>
      <c r="P38" s="6">
        <v>6</v>
      </c>
      <c r="Q38" s="6">
        <v>5</v>
      </c>
      <c r="R38" s="6">
        <v>5</v>
      </c>
      <c r="S38" s="6">
        <v>4</v>
      </c>
      <c r="T38" s="6">
        <v>8</v>
      </c>
      <c r="U38" s="6">
        <v>5</v>
      </c>
      <c r="V38" s="1">
        <f>SUM(M38:U38)</f>
        <v>47</v>
      </c>
      <c r="W38" s="1">
        <f>IF(AND(L38&gt;0,V38&gt;0),SUM(L38+V38),"")</f>
        <v>85</v>
      </c>
      <c r="X38" s="1"/>
      <c r="Y38" s="11">
        <f>IF(AA38&lt;&gt;"",(RANK(AA38,$AA$3:$AA$50,1)),"")</f>
        <v>16</v>
      </c>
      <c r="Z38" s="5" t="str">
        <f aca="true" t="shared" si="10" ref="Z38:Z43">B38</f>
        <v>Spa-Garrett Geier (12)</v>
      </c>
      <c r="AA38" s="1">
        <f aca="true" t="shared" si="11" ref="AA38:AA43">W38</f>
        <v>85</v>
      </c>
    </row>
    <row r="39" spans="1:27" ht="13.5">
      <c r="A39" s="1">
        <v>2</v>
      </c>
      <c r="B39" s="5" t="s">
        <v>41</v>
      </c>
      <c r="C39" s="5">
        <v>5</v>
      </c>
      <c r="D39" s="5">
        <v>5</v>
      </c>
      <c r="E39" s="5">
        <v>4</v>
      </c>
      <c r="F39" s="5">
        <v>4</v>
      </c>
      <c r="G39" s="5">
        <v>4</v>
      </c>
      <c r="H39" s="5">
        <v>3</v>
      </c>
      <c r="I39" s="5">
        <v>5</v>
      </c>
      <c r="J39" s="5">
        <v>4</v>
      </c>
      <c r="K39" s="5">
        <v>4</v>
      </c>
      <c r="L39" s="1">
        <f>SUM(C39:K39)</f>
        <v>38</v>
      </c>
      <c r="M39" s="6">
        <v>6</v>
      </c>
      <c r="N39" s="6">
        <v>7</v>
      </c>
      <c r="O39" s="6">
        <v>3</v>
      </c>
      <c r="P39" s="6">
        <v>6</v>
      </c>
      <c r="Q39" s="6">
        <v>6</v>
      </c>
      <c r="R39" s="6">
        <v>5</v>
      </c>
      <c r="S39" s="6">
        <v>4</v>
      </c>
      <c r="T39" s="6">
        <v>3</v>
      </c>
      <c r="U39" s="6">
        <v>5</v>
      </c>
      <c r="V39" s="1">
        <f>SUM(M39:U39)</f>
        <v>45</v>
      </c>
      <c r="W39" s="1">
        <f>IF(AND(L39&gt;0,V39&gt;0),SUM(L39+V39),"")</f>
        <v>83</v>
      </c>
      <c r="X39" s="1"/>
      <c r="Y39" s="11">
        <f>IF(AA39&lt;&gt;"",(RANK(AA39,$AA$3:$AA$50,1)),"")</f>
        <v>11</v>
      </c>
      <c r="Z39" s="5" t="str">
        <f t="shared" si="10"/>
        <v>Spa-Mitchel Pauley (12)</v>
      </c>
      <c r="AA39" s="1">
        <f t="shared" si="11"/>
        <v>83</v>
      </c>
    </row>
    <row r="40" spans="1:27" ht="13.5">
      <c r="A40" s="1">
        <v>3</v>
      </c>
      <c r="B40" s="5" t="s">
        <v>42</v>
      </c>
      <c r="C40" s="5">
        <v>6</v>
      </c>
      <c r="D40" s="5">
        <v>4</v>
      </c>
      <c r="E40" s="5">
        <v>5</v>
      </c>
      <c r="F40" s="5">
        <v>4</v>
      </c>
      <c r="G40" s="5">
        <v>5</v>
      </c>
      <c r="H40" s="5">
        <v>3</v>
      </c>
      <c r="I40" s="5">
        <v>4</v>
      </c>
      <c r="J40" s="5">
        <v>4</v>
      </c>
      <c r="K40" s="5">
        <v>4</v>
      </c>
      <c r="L40" s="1">
        <f>SUM(C40:K40)</f>
        <v>39</v>
      </c>
      <c r="M40" s="6">
        <v>6</v>
      </c>
      <c r="N40" s="6">
        <v>5</v>
      </c>
      <c r="O40" s="6">
        <v>6</v>
      </c>
      <c r="P40" s="6">
        <v>5</v>
      </c>
      <c r="Q40" s="6">
        <v>5</v>
      </c>
      <c r="R40" s="6">
        <v>5</v>
      </c>
      <c r="S40" s="6">
        <v>4</v>
      </c>
      <c r="T40" s="6">
        <v>4</v>
      </c>
      <c r="U40" s="6">
        <v>4</v>
      </c>
      <c r="V40" s="1">
        <f>SUM(M40:U40)</f>
        <v>44</v>
      </c>
      <c r="W40" s="1">
        <f>IF(AND(L40&gt;0,V40&gt;0),SUM(L40+V40),"")</f>
        <v>83</v>
      </c>
      <c r="X40" s="1"/>
      <c r="Y40" s="11">
        <f>IF(AA40&lt;&gt;"",(RANK(AA40,$AA$3:$AA$50,1)),"")</f>
        <v>11</v>
      </c>
      <c r="Z40" s="5" t="str">
        <f t="shared" si="10"/>
        <v>Spa-Derek Von Ruden (12)</v>
      </c>
      <c r="AA40" s="1">
        <f t="shared" si="11"/>
        <v>83</v>
      </c>
    </row>
    <row r="41" spans="1:27" ht="13.5">
      <c r="A41" s="1">
        <v>4</v>
      </c>
      <c r="B41" s="5" t="s">
        <v>43</v>
      </c>
      <c r="C41" s="5">
        <v>5</v>
      </c>
      <c r="D41" s="5">
        <v>7</v>
      </c>
      <c r="E41" s="5">
        <v>4</v>
      </c>
      <c r="F41" s="5">
        <v>3</v>
      </c>
      <c r="G41" s="5">
        <v>4</v>
      </c>
      <c r="H41" s="5">
        <v>3</v>
      </c>
      <c r="I41" s="5">
        <v>5</v>
      </c>
      <c r="J41" s="5">
        <v>5</v>
      </c>
      <c r="K41" s="5">
        <v>5</v>
      </c>
      <c r="L41" s="1">
        <f>SUM(C41:K41)</f>
        <v>41</v>
      </c>
      <c r="M41" s="6">
        <v>4</v>
      </c>
      <c r="N41" s="6">
        <v>6</v>
      </c>
      <c r="O41" s="6">
        <v>4</v>
      </c>
      <c r="P41" s="6">
        <v>7</v>
      </c>
      <c r="Q41" s="6">
        <v>7</v>
      </c>
      <c r="R41" s="6">
        <v>7</v>
      </c>
      <c r="S41" s="6">
        <v>5</v>
      </c>
      <c r="T41" s="6">
        <v>6</v>
      </c>
      <c r="U41" s="6">
        <v>6</v>
      </c>
      <c r="V41" s="1">
        <f>SUM(M41:U41)</f>
        <v>52</v>
      </c>
      <c r="W41" s="1">
        <f>IF(AND(L41&gt;0,V41&gt;0),SUM(L41+V41),"")</f>
        <v>93</v>
      </c>
      <c r="X41" s="1"/>
      <c r="Y41" s="11">
        <f>IF(AA41&lt;&gt;"",(RANK(AA41,$AA$3:$AA$50,1)),"")</f>
        <v>25</v>
      </c>
      <c r="Z41" s="5" t="str">
        <f t="shared" si="10"/>
        <v>Spa-Levi Spaeth (12)</v>
      </c>
      <c r="AA41" s="1">
        <f t="shared" si="11"/>
        <v>93</v>
      </c>
    </row>
    <row r="42" spans="1:27" ht="13.5">
      <c r="A42" s="1">
        <v>5</v>
      </c>
      <c r="B42" s="5" t="s">
        <v>44</v>
      </c>
      <c r="C42" s="5">
        <v>7</v>
      </c>
      <c r="D42" s="5">
        <v>5</v>
      </c>
      <c r="E42" s="5">
        <v>6</v>
      </c>
      <c r="F42" s="5">
        <v>3</v>
      </c>
      <c r="G42" s="5">
        <v>5</v>
      </c>
      <c r="H42" s="5">
        <v>5</v>
      </c>
      <c r="I42" s="5">
        <v>7</v>
      </c>
      <c r="J42" s="5">
        <v>5</v>
      </c>
      <c r="K42" s="5">
        <v>4</v>
      </c>
      <c r="L42" s="1">
        <f>SUM(C42:K42)</f>
        <v>47</v>
      </c>
      <c r="M42" s="6">
        <v>5</v>
      </c>
      <c r="N42" s="6">
        <v>6</v>
      </c>
      <c r="O42" s="6">
        <v>5</v>
      </c>
      <c r="P42" s="6">
        <v>5</v>
      </c>
      <c r="Q42" s="6">
        <v>6</v>
      </c>
      <c r="R42" s="6">
        <v>6</v>
      </c>
      <c r="S42" s="6">
        <v>4</v>
      </c>
      <c r="T42" s="6">
        <v>4</v>
      </c>
      <c r="U42" s="6">
        <v>5</v>
      </c>
      <c r="V42" s="1">
        <f>SUM(M42:U42)</f>
        <v>46</v>
      </c>
      <c r="W42" s="1">
        <f>IF(AND(L42&gt;0,V42&gt;0),SUM(L42+V42),"")</f>
        <v>93</v>
      </c>
      <c r="X42" s="1"/>
      <c r="Y42" s="11">
        <f>IF(AA42&lt;&gt;"",(RANK(AA42,$AA$3:$AA$50,1)),"")</f>
        <v>25</v>
      </c>
      <c r="Z42" s="5" t="str">
        <f t="shared" si="10"/>
        <v>Spa-Jake Hutchinson (12)</v>
      </c>
      <c r="AA42" s="1">
        <f t="shared" si="11"/>
        <v>93</v>
      </c>
    </row>
    <row r="43" spans="1:27" ht="13.5">
      <c r="A43" s="1"/>
      <c r="B43" s="7" t="s">
        <v>8</v>
      </c>
      <c r="C43" s="5"/>
      <c r="D43" s="5"/>
      <c r="E43" s="5"/>
      <c r="F43" s="5"/>
      <c r="G43" s="5"/>
      <c r="H43" s="5"/>
      <c r="I43" s="5"/>
      <c r="J43" s="5"/>
      <c r="K43" s="5"/>
      <c r="L43" s="1"/>
      <c r="M43" s="6"/>
      <c r="N43" s="6"/>
      <c r="O43" s="6"/>
      <c r="P43" s="6"/>
      <c r="Q43" s="6"/>
      <c r="R43" s="6"/>
      <c r="S43" s="6"/>
      <c r="T43" s="6"/>
      <c r="U43" s="6"/>
      <c r="V43" s="1"/>
      <c r="W43" s="1">
        <f>IF(AND(L38&gt;0,L39&gt;0,L40&gt;0,L41&gt;0,L42&gt;0,V38&gt;0,V39&gt;0,V40&gt;0,V41&gt;0,V42&gt;0),SUM(W38:W42)-LARGE(W38:W42,1),"Inc")</f>
        <v>344</v>
      </c>
      <c r="X43" s="1"/>
      <c r="Y43" s="12">
        <f>IF(AA43&lt;&gt;"Inc",(RANK(AA43,$AH$3:$AH$9,1)),"")</f>
        <v>4</v>
      </c>
      <c r="Z43" s="7" t="str">
        <f t="shared" si="10"/>
        <v>SPARTA</v>
      </c>
      <c r="AA43" s="1">
        <f t="shared" si="11"/>
        <v>344</v>
      </c>
    </row>
    <row r="44" spans="1:27" ht="13.5">
      <c r="A44" s="1"/>
      <c r="B44" s="5"/>
      <c r="C44" s="5">
        <v>1</v>
      </c>
      <c r="D44" s="5">
        <v>2</v>
      </c>
      <c r="E44" s="5">
        <v>3</v>
      </c>
      <c r="F44" s="5">
        <v>4</v>
      </c>
      <c r="G44" s="5">
        <v>5</v>
      </c>
      <c r="H44" s="5">
        <v>6</v>
      </c>
      <c r="I44" s="5">
        <v>7</v>
      </c>
      <c r="J44" s="5">
        <v>8</v>
      </c>
      <c r="K44" s="5">
        <v>9</v>
      </c>
      <c r="L44" s="1" t="s">
        <v>1</v>
      </c>
      <c r="M44" s="6">
        <v>10</v>
      </c>
      <c r="N44" s="6">
        <v>11</v>
      </c>
      <c r="O44" s="6">
        <v>12</v>
      </c>
      <c r="P44" s="6">
        <v>13</v>
      </c>
      <c r="Q44" s="6">
        <v>14</v>
      </c>
      <c r="R44" s="6">
        <v>15</v>
      </c>
      <c r="S44" s="6">
        <v>16</v>
      </c>
      <c r="T44" s="6">
        <v>17</v>
      </c>
      <c r="U44" s="6">
        <v>18</v>
      </c>
      <c r="V44" s="1" t="s">
        <v>2</v>
      </c>
      <c r="W44" s="1" t="s">
        <v>4</v>
      </c>
      <c r="X44" s="1"/>
      <c r="Y44" s="1"/>
      <c r="Z44" s="5"/>
      <c r="AA44" s="1"/>
    </row>
    <row r="45" spans="1:27" ht="13.5">
      <c r="A45" s="1">
        <v>1</v>
      </c>
      <c r="B45" s="5" t="s">
        <v>46</v>
      </c>
      <c r="C45" s="5">
        <v>6</v>
      </c>
      <c r="D45" s="5">
        <v>9</v>
      </c>
      <c r="E45" s="5">
        <v>4</v>
      </c>
      <c r="F45" s="5">
        <v>3</v>
      </c>
      <c r="G45" s="5">
        <v>4</v>
      </c>
      <c r="H45" s="5">
        <v>4</v>
      </c>
      <c r="I45" s="5">
        <v>6</v>
      </c>
      <c r="J45" s="5">
        <v>5</v>
      </c>
      <c r="K45" s="5">
        <v>5</v>
      </c>
      <c r="L45" s="1">
        <f>SUM(C45:K45)</f>
        <v>46</v>
      </c>
      <c r="M45" s="6">
        <v>7</v>
      </c>
      <c r="N45" s="6">
        <v>5</v>
      </c>
      <c r="O45" s="6">
        <v>5</v>
      </c>
      <c r="P45" s="6">
        <v>8</v>
      </c>
      <c r="Q45" s="6">
        <v>5</v>
      </c>
      <c r="R45" s="6">
        <v>5</v>
      </c>
      <c r="S45" s="6">
        <v>6</v>
      </c>
      <c r="T45" s="6">
        <v>4</v>
      </c>
      <c r="U45" s="6">
        <v>5</v>
      </c>
      <c r="V45" s="1">
        <f>SUM(M45:U45)</f>
        <v>50</v>
      </c>
      <c r="W45" s="1">
        <f>IF(AND(L45&gt;0,V45&gt;0),SUM(L45+V45),"")</f>
        <v>96</v>
      </c>
      <c r="X45" s="1"/>
      <c r="Y45" s="11">
        <f>IF(AA45&lt;&gt;"",(RANK(AA45,$AA$3:$AA$50,1)),"")</f>
        <v>28</v>
      </c>
      <c r="Z45" s="5" t="str">
        <f aca="true" t="shared" si="12" ref="Z45:Z50">B45</f>
        <v>Tom-Erik Krahenbuhl (12)</v>
      </c>
      <c r="AA45" s="1">
        <f aca="true" t="shared" si="13" ref="AA45:AA50">W45</f>
        <v>96</v>
      </c>
    </row>
    <row r="46" spans="1:27" ht="13.5">
      <c r="A46" s="1">
        <v>2</v>
      </c>
      <c r="B46" s="5" t="s">
        <v>45</v>
      </c>
      <c r="C46" s="5">
        <v>6</v>
      </c>
      <c r="D46" s="5">
        <v>5</v>
      </c>
      <c r="E46" s="5">
        <v>4</v>
      </c>
      <c r="F46" s="5">
        <v>4</v>
      </c>
      <c r="G46" s="5">
        <v>5</v>
      </c>
      <c r="H46" s="5">
        <v>4</v>
      </c>
      <c r="I46" s="5">
        <v>5</v>
      </c>
      <c r="J46" s="5">
        <v>4</v>
      </c>
      <c r="K46" s="5">
        <v>4</v>
      </c>
      <c r="L46" s="1">
        <f>SUM(C46:K46)</f>
        <v>41</v>
      </c>
      <c r="M46" s="6">
        <v>5</v>
      </c>
      <c r="N46" s="6">
        <v>6</v>
      </c>
      <c r="O46" s="6">
        <v>2</v>
      </c>
      <c r="P46" s="6">
        <v>5</v>
      </c>
      <c r="Q46" s="6">
        <v>3</v>
      </c>
      <c r="R46" s="6">
        <v>4</v>
      </c>
      <c r="S46" s="6">
        <v>5</v>
      </c>
      <c r="T46" s="6">
        <v>5</v>
      </c>
      <c r="U46" s="6">
        <v>7</v>
      </c>
      <c r="V46" s="1">
        <f>SUM(M46:U46)</f>
        <v>42</v>
      </c>
      <c r="W46" s="1">
        <f>IF(AND(L46&gt;0,V46&gt;0),SUM(L46+V46),"")</f>
        <v>83</v>
      </c>
      <c r="X46" s="1"/>
      <c r="Y46" s="11">
        <f>IF(AA46&lt;&gt;"",(RANK(AA46,$AA$3:$AA$50,1)),"")</f>
        <v>11</v>
      </c>
      <c r="Z46" s="5" t="str">
        <f t="shared" si="12"/>
        <v>Tom-Trey Hewuse (10)</v>
      </c>
      <c r="AA46" s="1">
        <f t="shared" si="13"/>
        <v>83</v>
      </c>
    </row>
    <row r="47" spans="1:27" ht="13.5">
      <c r="A47" s="1">
        <v>3</v>
      </c>
      <c r="B47" s="5" t="s">
        <v>47</v>
      </c>
      <c r="C47" s="5">
        <v>6</v>
      </c>
      <c r="D47" s="5">
        <v>5</v>
      </c>
      <c r="E47" s="5">
        <v>4</v>
      </c>
      <c r="F47" s="5">
        <v>3</v>
      </c>
      <c r="G47" s="5">
        <v>6</v>
      </c>
      <c r="H47" s="5">
        <v>4</v>
      </c>
      <c r="I47" s="5">
        <v>7</v>
      </c>
      <c r="J47" s="5">
        <v>4</v>
      </c>
      <c r="K47" s="5">
        <v>5</v>
      </c>
      <c r="L47" s="1">
        <f>SUM(C47:K47)</f>
        <v>44</v>
      </c>
      <c r="M47" s="6">
        <v>6</v>
      </c>
      <c r="N47" s="6">
        <v>5</v>
      </c>
      <c r="O47" s="6">
        <v>5</v>
      </c>
      <c r="P47" s="6">
        <v>6</v>
      </c>
      <c r="Q47" s="6">
        <v>5</v>
      </c>
      <c r="R47" s="6">
        <v>5</v>
      </c>
      <c r="S47" s="6">
        <v>4</v>
      </c>
      <c r="T47" s="6">
        <v>5</v>
      </c>
      <c r="U47" s="6">
        <v>4</v>
      </c>
      <c r="V47" s="1">
        <f>SUM(M47:U47)</f>
        <v>45</v>
      </c>
      <c r="W47" s="1">
        <f>IF(AND(L47&gt;0,V47&gt;0),SUM(L47+V47),"")</f>
        <v>89</v>
      </c>
      <c r="X47" s="1"/>
      <c r="Y47" s="11">
        <f>IF(AA47&lt;&gt;"",(RANK(AA47,$AA$3:$AA$50,1)),"")</f>
        <v>20</v>
      </c>
      <c r="Z47" s="5" t="str">
        <f t="shared" si="12"/>
        <v>Tom-Matt Stees (10)</v>
      </c>
      <c r="AA47" s="1">
        <f t="shared" si="13"/>
        <v>89</v>
      </c>
    </row>
    <row r="48" spans="1:27" ht="13.5">
      <c r="A48" s="1">
        <v>4</v>
      </c>
      <c r="B48" s="5" t="s">
        <v>48</v>
      </c>
      <c r="C48" s="5">
        <v>5</v>
      </c>
      <c r="D48" s="5">
        <v>5</v>
      </c>
      <c r="E48" s="5">
        <v>5</v>
      </c>
      <c r="F48" s="5">
        <v>6</v>
      </c>
      <c r="G48" s="5">
        <v>4</v>
      </c>
      <c r="H48" s="5">
        <v>5</v>
      </c>
      <c r="I48" s="5">
        <v>6</v>
      </c>
      <c r="J48" s="5">
        <v>5</v>
      </c>
      <c r="K48" s="5">
        <v>7</v>
      </c>
      <c r="L48" s="1">
        <f>SUM(C48:K48)</f>
        <v>48</v>
      </c>
      <c r="M48" s="6">
        <v>4</v>
      </c>
      <c r="N48" s="6">
        <v>5</v>
      </c>
      <c r="O48" s="6">
        <v>4</v>
      </c>
      <c r="P48" s="6">
        <v>6</v>
      </c>
      <c r="Q48" s="6">
        <v>4</v>
      </c>
      <c r="R48" s="6">
        <v>5</v>
      </c>
      <c r="S48" s="6">
        <v>4</v>
      </c>
      <c r="T48" s="6">
        <v>5</v>
      </c>
      <c r="U48" s="6">
        <v>6</v>
      </c>
      <c r="V48" s="1">
        <f>SUM(M48:U48)</f>
        <v>43</v>
      </c>
      <c r="W48" s="1">
        <f>IF(AND(L48&gt;0,V48&gt;0),SUM(L48+V48),"")</f>
        <v>91</v>
      </c>
      <c r="X48" s="1"/>
      <c r="Y48" s="11">
        <f>IF(AA48&lt;&gt;"",(RANK(AA48,$AA$3:$AA$50,1)),"")</f>
        <v>21</v>
      </c>
      <c r="Z48" s="5" t="str">
        <f t="shared" si="12"/>
        <v>Tom-Damon Gneikow (9)</v>
      </c>
      <c r="AA48" s="1">
        <f t="shared" si="13"/>
        <v>91</v>
      </c>
    </row>
    <row r="49" spans="1:27" ht="13.5">
      <c r="A49" s="1">
        <v>5</v>
      </c>
      <c r="B49" s="5" t="s">
        <v>49</v>
      </c>
      <c r="C49" s="5">
        <v>6</v>
      </c>
      <c r="D49" s="5">
        <v>6</v>
      </c>
      <c r="E49" s="5">
        <v>7</v>
      </c>
      <c r="F49" s="5">
        <v>3</v>
      </c>
      <c r="G49" s="5">
        <v>5</v>
      </c>
      <c r="H49" s="5">
        <v>4</v>
      </c>
      <c r="I49" s="5">
        <v>7</v>
      </c>
      <c r="J49" s="5">
        <v>7</v>
      </c>
      <c r="K49" s="5">
        <v>7</v>
      </c>
      <c r="L49" s="1">
        <f>SUM(C49:K49)</f>
        <v>52</v>
      </c>
      <c r="M49" s="6">
        <v>6</v>
      </c>
      <c r="N49" s="6">
        <v>7</v>
      </c>
      <c r="O49" s="6">
        <v>4</v>
      </c>
      <c r="P49" s="6">
        <v>5</v>
      </c>
      <c r="Q49" s="6">
        <v>3</v>
      </c>
      <c r="R49" s="6">
        <v>4</v>
      </c>
      <c r="S49" s="6">
        <v>6</v>
      </c>
      <c r="T49" s="6">
        <v>5</v>
      </c>
      <c r="U49" s="6">
        <v>6</v>
      </c>
      <c r="V49" s="1">
        <f>SUM(M49:U49)</f>
        <v>46</v>
      </c>
      <c r="W49" s="1">
        <f>IF(AND(L49&gt;0,V49&gt;0),SUM(L49+V49),"")</f>
        <v>98</v>
      </c>
      <c r="X49" s="1"/>
      <c r="Y49" s="11">
        <f>IF(AA49&lt;&gt;"",(RANK(AA49,$AA$3:$AA$50,1)),"")</f>
        <v>30</v>
      </c>
      <c r="Z49" s="5" t="str">
        <f t="shared" si="12"/>
        <v>Tom-Hunter Costello (9)</v>
      </c>
      <c r="AA49" s="1">
        <f t="shared" si="13"/>
        <v>98</v>
      </c>
    </row>
    <row r="50" spans="1:27" ht="13.5">
      <c r="A50" s="1"/>
      <c r="B50" s="7" t="s">
        <v>9</v>
      </c>
      <c r="C50" s="5"/>
      <c r="D50" s="5"/>
      <c r="E50" s="5"/>
      <c r="F50" s="5"/>
      <c r="G50" s="5"/>
      <c r="H50" s="5"/>
      <c r="I50" s="5"/>
      <c r="J50" s="5"/>
      <c r="K50" s="5"/>
      <c r="L50" s="1"/>
      <c r="M50" s="6"/>
      <c r="N50" s="6"/>
      <c r="O50" s="6"/>
      <c r="P50" s="6"/>
      <c r="Q50" s="6"/>
      <c r="R50" s="6"/>
      <c r="S50" s="6"/>
      <c r="T50" s="6"/>
      <c r="U50" s="6"/>
      <c r="V50" s="1"/>
      <c r="W50" s="1">
        <f>IF(AND(L45&gt;0,L46&gt;0,L47&gt;0,L48&gt;0,L49&gt;0,V45&gt;0,V46&gt;0,V47&gt;0,V48&gt;0,V49&gt;0),SUM(W45:W49)-LARGE(W45:W49,1),"Inc")</f>
        <v>359</v>
      </c>
      <c r="X50" s="1"/>
      <c r="Y50" s="12">
        <f>IF(AA50&lt;&gt;"Inc",(RANK(AA50,$AH$3:$AH$9,1)),"")</f>
        <v>5</v>
      </c>
      <c r="Z50" s="7" t="str">
        <f t="shared" si="12"/>
        <v>TOMAH</v>
      </c>
      <c r="AA50" s="1">
        <f t="shared" si="13"/>
        <v>359</v>
      </c>
    </row>
  </sheetData>
  <sheetProtection/>
  <printOptions gridLines="1"/>
  <pageMargins left="0.25" right="0.25" top="0.5" bottom="0.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D18" sqref="D18"/>
    </sheetView>
  </sheetViews>
  <sheetFormatPr defaultColWidth="11.375" defaultRowHeight="12"/>
  <cols>
    <col min="1" max="1" width="5.375" style="0" customWidth="1"/>
    <col min="2" max="2" width="24.00390625" style="0" customWidth="1"/>
    <col min="3" max="3" width="9.875" style="0" customWidth="1"/>
  </cols>
  <sheetData>
    <row r="1" ht="12">
      <c r="A1" t="str">
        <f>Overall!A1</f>
        <v>MVC #2 Hol Aqu Boys Overall Ranked Sheet</v>
      </c>
    </row>
    <row r="5" spans="1:3" ht="12">
      <c r="A5" s="14">
        <f>Overall!Y33</f>
        <v>1</v>
      </c>
      <c r="B5" t="str">
        <f>Overall!Z33</f>
        <v>Ona-Ben Socha (12)</v>
      </c>
      <c r="C5" s="15">
        <f>Overall!AA33</f>
        <v>73</v>
      </c>
    </row>
    <row r="6" spans="1:3" ht="12">
      <c r="A6" s="14">
        <f>Overall!Y35</f>
        <v>2</v>
      </c>
      <c r="B6" t="str">
        <f>Overall!Z35</f>
        <v>Ona-Austin Schneider (12)</v>
      </c>
      <c r="C6" s="15">
        <f>Overall!AA35</f>
        <v>74</v>
      </c>
    </row>
    <row r="7" spans="1:3" ht="12">
      <c r="A7" s="14">
        <f>Overall!Y13</f>
        <v>3</v>
      </c>
      <c r="B7" t="str">
        <f>Overall!Z13</f>
        <v>Hol-Connor Frawley (10)</v>
      </c>
      <c r="C7" s="15">
        <f>Overall!AA13</f>
        <v>75</v>
      </c>
    </row>
    <row r="8" spans="1:3" ht="12">
      <c r="A8" s="14">
        <f>Overall!Y31</f>
        <v>3</v>
      </c>
      <c r="B8" t="str">
        <f>Overall!Z31</f>
        <v>Ona-Ben Skogen (11)</v>
      </c>
      <c r="C8" s="15">
        <f>Overall!AA31</f>
        <v>75</v>
      </c>
    </row>
    <row r="9" spans="1:3" ht="12">
      <c r="A9" s="14">
        <f>Overall!Y10</f>
        <v>5</v>
      </c>
      <c r="B9" t="str">
        <f>Overall!Z10</f>
        <v>Hol-Bennett Laxton (12)</v>
      </c>
      <c r="C9" s="15">
        <f>Overall!AA10</f>
        <v>77</v>
      </c>
    </row>
    <row r="10" spans="1:3" ht="12">
      <c r="A10" s="14">
        <f>Overall!Y17</f>
        <v>5</v>
      </c>
      <c r="B10" t="str">
        <f>Overall!Z17</f>
        <v>Cen-Devin Terry (11)</v>
      </c>
      <c r="C10" s="15">
        <f>Overall!AA17</f>
        <v>77</v>
      </c>
    </row>
    <row r="11" spans="1:3" ht="12">
      <c r="A11" s="14">
        <f>Overall!Y14</f>
        <v>7</v>
      </c>
      <c r="B11" t="str">
        <f>Overall!Z14</f>
        <v>Hol-Tyler Church (9)</v>
      </c>
      <c r="C11" s="15">
        <f>Overall!AA14</f>
        <v>79</v>
      </c>
    </row>
    <row r="12" spans="1:3" ht="12">
      <c r="A12" s="14">
        <f>Overall!Y32</f>
        <v>7</v>
      </c>
      <c r="B12" t="str">
        <f>Overall!Z32</f>
        <v>Ona-Nick Bertram (12)</v>
      </c>
      <c r="C12" s="15">
        <f>Overall!AA32</f>
        <v>79</v>
      </c>
    </row>
    <row r="13" spans="1:3" ht="12">
      <c r="A13" s="14">
        <f>Overall!Y34</f>
        <v>7</v>
      </c>
      <c r="B13" t="str">
        <f>Overall!Z34</f>
        <v>Ona-Bennett Hutson (9)</v>
      </c>
      <c r="C13" s="15">
        <f>Overall!AA34</f>
        <v>79</v>
      </c>
    </row>
    <row r="14" spans="1:3" ht="12">
      <c r="A14" s="14">
        <f>Overall!Y19</f>
        <v>10</v>
      </c>
      <c r="B14" t="str">
        <f>Overall!Z19</f>
        <v>Cen-Hayden Schmidt (11)</v>
      </c>
      <c r="C14" s="15">
        <f>Overall!AA19</f>
        <v>82</v>
      </c>
    </row>
    <row r="15" spans="1:3" ht="12">
      <c r="A15" s="14">
        <f>Overall!Y12</f>
        <v>11</v>
      </c>
      <c r="B15" t="str">
        <f>Overall!Z12</f>
        <v>Hol-Drew Schroeder (10)</v>
      </c>
      <c r="C15" s="15">
        <f>Overall!AA12</f>
        <v>83</v>
      </c>
    </row>
    <row r="16" spans="1:3" ht="12">
      <c r="A16" s="14">
        <f>Overall!Y39</f>
        <v>11</v>
      </c>
      <c r="B16" t="str">
        <f>Overall!Z39</f>
        <v>Spa-Mitchel Pauley (12)</v>
      </c>
      <c r="C16" s="15">
        <f>Overall!AA39</f>
        <v>83</v>
      </c>
    </row>
    <row r="17" spans="1:3" ht="12">
      <c r="A17" s="14">
        <f>Overall!Y40</f>
        <v>11</v>
      </c>
      <c r="B17" t="str">
        <f>Overall!Z40</f>
        <v>Spa-Derek Von Ruden (12)</v>
      </c>
      <c r="C17" s="15">
        <f>Overall!AA40</f>
        <v>83</v>
      </c>
    </row>
    <row r="18" spans="1:3" ht="12">
      <c r="A18" s="14">
        <f>Overall!Y46</f>
        <v>11</v>
      </c>
      <c r="B18" t="str">
        <f>Overall!Z46</f>
        <v>Tom-Trey Hewuse (10)</v>
      </c>
      <c r="C18" s="15">
        <f>Overall!AA46</f>
        <v>83</v>
      </c>
    </row>
    <row r="19" spans="1:3" ht="12">
      <c r="A19" s="14">
        <f>Overall!Y4</f>
        <v>15</v>
      </c>
      <c r="B19" t="str">
        <f>Overall!Z4</f>
        <v>Aqu-Paul Jacobs (11)</v>
      </c>
      <c r="C19" s="15">
        <f>Overall!AA4</f>
        <v>84</v>
      </c>
    </row>
    <row r="20" spans="1:3" ht="12">
      <c r="A20" s="14">
        <f>Overall!Y38</f>
        <v>16</v>
      </c>
      <c r="B20" t="str">
        <f>Overall!Z38</f>
        <v>Spa-Garrett Geier (12)</v>
      </c>
      <c r="C20" s="15">
        <f>Overall!AA38</f>
        <v>85</v>
      </c>
    </row>
    <row r="21" spans="1:3" ht="12">
      <c r="A21" s="14">
        <f>Overall!Y3</f>
        <v>17</v>
      </c>
      <c r="B21" t="str">
        <f>Overall!Z3</f>
        <v>Aqu-Matt Hoslet (12)</v>
      </c>
      <c r="C21" s="15">
        <f>Overall!AA3</f>
        <v>87</v>
      </c>
    </row>
    <row r="22" spans="1:3" ht="12">
      <c r="A22" s="14">
        <f>Overall!Y20</f>
        <v>17</v>
      </c>
      <c r="B22" t="str">
        <f>Overall!Z20</f>
        <v>Cen-Trevor Schultz (11)</v>
      </c>
      <c r="C22" s="15">
        <f>Overall!AA20</f>
        <v>87</v>
      </c>
    </row>
    <row r="23" spans="1:3" ht="12">
      <c r="A23" s="14">
        <f>Overall!Y18</f>
        <v>19</v>
      </c>
      <c r="B23" t="str">
        <f>Overall!Z18</f>
        <v>Cen-Kyle Lovejoy (12)</v>
      </c>
      <c r="C23" s="15">
        <f>Overall!AA18</f>
        <v>88</v>
      </c>
    </row>
    <row r="24" spans="1:3" ht="12">
      <c r="A24" s="14">
        <f>Overall!Y47</f>
        <v>20</v>
      </c>
      <c r="B24" t="str">
        <f>Overall!Z47</f>
        <v>Tom-Matt Stees (10)</v>
      </c>
      <c r="C24" s="15">
        <f>Overall!AA47</f>
        <v>89</v>
      </c>
    </row>
    <row r="25" spans="1:3" ht="12">
      <c r="A25" s="14">
        <f>Overall!Y11</f>
        <v>21</v>
      </c>
      <c r="B25" t="str">
        <f>Overall!Z11</f>
        <v>Hol-Jeremy Mason (12) </v>
      </c>
      <c r="C25" s="15">
        <f>Overall!AA11</f>
        <v>91</v>
      </c>
    </row>
    <row r="26" spans="1:3" ht="12">
      <c r="A26" s="14">
        <f>Overall!Y48</f>
        <v>21</v>
      </c>
      <c r="B26" t="str">
        <f>Overall!Z48</f>
        <v>Tom-Damon Gneikow (9)</v>
      </c>
      <c r="C26" s="15">
        <f>Overall!AA48</f>
        <v>91</v>
      </c>
    </row>
    <row r="27" spans="1:3" ht="12">
      <c r="A27" s="14">
        <f>Overall!Y6</f>
        <v>23</v>
      </c>
      <c r="B27" t="str">
        <f>Overall!Z6</f>
        <v>Aqu-John Paro (10)</v>
      </c>
      <c r="C27" s="15">
        <f>Overall!AA6</f>
        <v>92</v>
      </c>
    </row>
    <row r="28" spans="1:3" ht="12">
      <c r="A28" s="14">
        <f>Overall!Y24</f>
        <v>23</v>
      </c>
      <c r="B28" t="str">
        <f>Overall!Z24</f>
        <v>Log-Jacob Ambrose</v>
      </c>
      <c r="C28" s="15">
        <f>Overall!AA24</f>
        <v>92</v>
      </c>
    </row>
    <row r="29" spans="1:3" ht="12">
      <c r="A29" s="14">
        <f>Overall!Y41</f>
        <v>25</v>
      </c>
      <c r="B29" t="str">
        <f>Overall!Z41</f>
        <v>Spa-Levi Spaeth (12)</v>
      </c>
      <c r="C29" s="15">
        <f>Overall!AA41</f>
        <v>93</v>
      </c>
    </row>
    <row r="30" spans="1:3" ht="12">
      <c r="A30" s="14">
        <f>Overall!Y42</f>
        <v>25</v>
      </c>
      <c r="B30" t="str">
        <f>Overall!Z42</f>
        <v>Spa-Jake Hutchinson (12)</v>
      </c>
      <c r="C30" s="15">
        <f>Overall!AA42</f>
        <v>93</v>
      </c>
    </row>
    <row r="31" spans="1:3" ht="12">
      <c r="A31" s="14">
        <f>Overall!Y26</f>
        <v>27</v>
      </c>
      <c r="B31" t="str">
        <f>Overall!Z26</f>
        <v>Log-Alex Hansen</v>
      </c>
      <c r="C31" s="15">
        <f>Overall!AA26</f>
        <v>94</v>
      </c>
    </row>
    <row r="32" spans="1:3" ht="12">
      <c r="A32" s="14">
        <f>Overall!Y45</f>
        <v>28</v>
      </c>
      <c r="B32" t="str">
        <f>Overall!Z45</f>
        <v>Tom-Erik Krahenbuhl (12)</v>
      </c>
      <c r="C32" s="15">
        <f>Overall!AA45</f>
        <v>96</v>
      </c>
    </row>
    <row r="33" spans="1:3" ht="12">
      <c r="A33" s="14">
        <f>Overall!Y7</f>
        <v>29</v>
      </c>
      <c r="B33" t="str">
        <f>Overall!Z7</f>
        <v>Aqu-RJ Pretasky (12)</v>
      </c>
      <c r="C33" s="15">
        <f>Overall!AA7</f>
        <v>97</v>
      </c>
    </row>
    <row r="34" spans="1:3" ht="12">
      <c r="A34" s="14">
        <f>Overall!Y49</f>
        <v>30</v>
      </c>
      <c r="B34" t="str">
        <f>Overall!Z49</f>
        <v>Tom-Hunter Costello (9)</v>
      </c>
      <c r="C34" s="15">
        <f>Overall!AA49</f>
        <v>98</v>
      </c>
    </row>
    <row r="35" spans="1:3" ht="12">
      <c r="A35" s="14">
        <f>Overall!Y5</f>
        <v>31</v>
      </c>
      <c r="B35" t="str">
        <f>Overall!Z5</f>
        <v>Aqu-Drake Fridenes (10)</v>
      </c>
      <c r="C35" s="15">
        <f>Overall!AA5</f>
        <v>99</v>
      </c>
    </row>
    <row r="36" spans="1:3" ht="12">
      <c r="A36" s="14">
        <f>Overall!Y27</f>
        <v>32</v>
      </c>
      <c r="B36" t="str">
        <f>Overall!Z27</f>
        <v>Log-Brandon Hanson</v>
      </c>
      <c r="C36" s="15">
        <f>Overall!AA27</f>
        <v>101</v>
      </c>
    </row>
    <row r="37" spans="1:3" ht="12">
      <c r="A37" s="14">
        <f>Overall!Y21</f>
        <v>33</v>
      </c>
      <c r="B37" t="str">
        <f>Overall!Z21</f>
        <v>Cen-Nick Arenz (12)</v>
      </c>
      <c r="C37" s="15">
        <f>Overall!AA21</f>
        <v>103</v>
      </c>
    </row>
    <row r="38" spans="1:3" ht="12">
      <c r="A38" s="14">
        <f>Overall!Y28</f>
        <v>34</v>
      </c>
      <c r="B38" t="str">
        <f>Overall!Z28</f>
        <v>Log-Ryan Schultz</v>
      </c>
      <c r="C38" s="15">
        <f>Overall!AA28</f>
        <v>104</v>
      </c>
    </row>
    <row r="39" spans="1:3" ht="12">
      <c r="A39" s="14">
        <f>Overall!Y25</f>
        <v>35</v>
      </c>
      <c r="B39" t="str">
        <f>Overall!Z25</f>
        <v>Log-Cole Molland</v>
      </c>
      <c r="C39" s="15">
        <f>Overall!AA25</f>
        <v>107</v>
      </c>
    </row>
    <row r="42" spans="1:3" ht="12">
      <c r="A42" s="17">
        <f>Overall!Y36</f>
        <v>1</v>
      </c>
      <c r="B42" s="18" t="str">
        <f>Overall!Z36</f>
        <v>ONALASKA</v>
      </c>
      <c r="C42" s="19">
        <f>Overall!AA36</f>
        <v>301</v>
      </c>
    </row>
    <row r="43" spans="1:3" ht="12">
      <c r="A43" s="17">
        <f>Overall!Y15</f>
        <v>2</v>
      </c>
      <c r="B43" s="18" t="str">
        <f>Overall!Z15</f>
        <v>HOLMEN</v>
      </c>
      <c r="C43" s="19">
        <f>Overall!AA15</f>
        <v>314</v>
      </c>
    </row>
    <row r="44" spans="1:3" ht="12">
      <c r="A44" s="17">
        <f>Overall!Y22</f>
        <v>3</v>
      </c>
      <c r="B44" s="18" t="str">
        <f>Overall!Z22</f>
        <v>LA CROSSE CENTRAL</v>
      </c>
      <c r="C44" s="19">
        <f>Overall!AA22</f>
        <v>334</v>
      </c>
    </row>
    <row r="45" spans="1:3" ht="12">
      <c r="A45" s="17">
        <f>Overall!Y43</f>
        <v>4</v>
      </c>
      <c r="B45" s="18" t="str">
        <f>Overall!Z43</f>
        <v>SPARTA</v>
      </c>
      <c r="C45" s="19">
        <f>Overall!AA43</f>
        <v>344</v>
      </c>
    </row>
    <row r="46" spans="1:3" ht="12">
      <c r="A46" s="17">
        <f>Overall!Y50</f>
        <v>5</v>
      </c>
      <c r="B46" s="18" t="str">
        <f>Overall!Z50</f>
        <v>TOMAH</v>
      </c>
      <c r="C46" s="19">
        <f>Overall!AA50</f>
        <v>359</v>
      </c>
    </row>
    <row r="47" spans="1:3" ht="12">
      <c r="A47" s="17">
        <f>Overall!Y8</f>
        <v>6</v>
      </c>
      <c r="B47" s="18" t="str">
        <f>Overall!Z8</f>
        <v>AQUINAS</v>
      </c>
      <c r="C47" s="19">
        <f>Overall!AA8</f>
        <v>360</v>
      </c>
    </row>
    <row r="48" spans="1:3" ht="12">
      <c r="A48" s="17">
        <f>Overall!Y29</f>
        <v>7</v>
      </c>
      <c r="B48" s="18" t="str">
        <f>Overall!Z29</f>
        <v>LA CROSSE LOGAN</v>
      </c>
      <c r="C48" s="19">
        <f>Overall!AA29</f>
        <v>391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Terrie Hanke</dc:creator>
  <cp:keywords/>
  <dc:description/>
  <cp:lastModifiedBy>Technology</cp:lastModifiedBy>
  <cp:lastPrinted>2006-04-13T10:48:08Z</cp:lastPrinted>
  <dcterms:created xsi:type="dcterms:W3CDTF">2003-09-06T02:22:03Z</dcterms:created>
  <dcterms:modified xsi:type="dcterms:W3CDTF">2012-05-16T12:15:42Z</dcterms:modified>
  <cp:category/>
  <cp:version/>
  <cp:contentType/>
  <cp:contentStatus/>
</cp:coreProperties>
</file>